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27" documentId="120_S{2AC9BD13-BADA-5192-A53E-5A8FF88502F6}" xr6:coauthVersionLast="47" xr6:coauthVersionMax="47" xr10:uidLastSave="{9D61C00E-114E-4265-AFF4-20219309C49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<sst xmlns="http://schemas.openxmlformats.org/spreadsheetml/2006/main" count="181537" uniqueCount="39147">
  <si>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</si>
  <si>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</si>
  <si>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</si>
  <si>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</si>
  <si>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</si>
  <si>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</si>
  <si>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</si>
  <si>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</si>
  <si>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</si>
  <si>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</si>
  <si>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</si>
  <si>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</si>
  <si>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</si>
  <si>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</si>
  <si>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</si>
  <si>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</si>
  <si>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</si>
  <si>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</si>
  <si>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</si>
  <si>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</si>
  <si>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</si>
  <si>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</si>
  <si>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</si>
  <si>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</si>
  <si>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</si>
  <si>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</si>
  <si>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</si>
  <si>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</si>
  <si>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</si>
  <si>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</si>
  <si>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</si>
  <si>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</si>
  <si>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</si>
  <si>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</si>
  <si>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</si>
  <si>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</si>
  <si>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</si>
  <si>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</si>
  <si>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</si>
  <si>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</si>
  <si>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</si>
  <si>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</si>
  <si>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</si>
  <si>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</si>
  <si>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</si>
  <si>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</si>
  <si>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</si>
  <si>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</si>
  <si>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</si>
  <si>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</si>
  <si>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</si>
  <si>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</si>
  <si>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</si>
  <si>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</si>
  <si>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</si>
  <si>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</si>
  <si>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</si>
  <si>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</si>
  <si>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</si>
  <si>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</si>
  <si>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</si>
  <si>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</si>
  <si>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</si>
  <si>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</si>
  <si>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</si>
  <si>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</si>
  <si>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</si>
  <si>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</si>
  <si>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</si>
  <si>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</si>
  <si>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</si>
  <si>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</si>
  <si>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</si>
  <si>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</si>
  <si>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</si>
  <si>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</si>
  <si>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</si>
  <si>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</si>
  <si>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</si>
  <si>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</si>
  <si>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</si>
  <si>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</si>
  <si>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</si>
  <si>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</si>
  <si>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</si>
  <si>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</si>
  <si>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</si>
  <si>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</si>
  <si>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</si>
  <si>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</si>
  <si>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</si>
  <si>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</si>
  <si>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</si>
  <si>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</si>
  <si>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</si>
  <si>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</si>
  <si>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</si>
  <si>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</si>
  <si>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</si>
  <si>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</si>
  <si>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</si>
  <si>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</si>
  <si>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</si>
  <si>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</si>
  <si>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</si>
  <si>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</si>
  <si>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</si>
  <si>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</si>
  <si>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</si>
  <si>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</si>
  <si>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</si>
  <si>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</si>
  <si>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</si>
  <si>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</si>
  <si>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</si>
  <si>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</si>
  <si>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</si>
  <si>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</si>
  <si>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</si>
  <si>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</si>
  <si>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</si>
  <si>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</si>
  <si>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</si>
  <si>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</si>
  <si>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</si>
  <si>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</si>
  <si>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</si>
  <si>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</si>
  <si>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</si>
  <si>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</si>
  <si>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</si>
  <si>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</si>
  <si>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</si>
  <si>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</si>
  <si>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</si>
  <si>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</si>
  <si>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</si>
  <si>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</si>
  <si>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</si>
  <si>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</si>
  <si>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</si>
  <si>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</si>
  <si>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</si>
  <si>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</si>
  <si>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</si>
  <si>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</si>
  <si>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</si>
  <si>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</si>
  <si>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</si>
  <si>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</si>
  <si>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</si>
  <si>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</si>
  <si>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</si>
  <si>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</si>
  <si>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</si>
  <si>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</si>
  <si>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</si>
  <si>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</si>
  <si>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</si>
  <si>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</si>
  <si>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</si>
  <si>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</si>
  <si>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</si>
  <si>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</si>
  <si>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</si>
  <si>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</si>
  <si>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</si>
  <si>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</si>
  <si>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</si>
  <si>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</si>
  <si>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</si>
  <si>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</si>
  <si>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</si>
  <si>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</si>
  <si>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</si>
  <si>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</si>
  <si>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</si>
  <si>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</si>
  <si>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</si>
  <si>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</si>
  <si>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</si>
  <si>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</si>
  <si>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</si>
  <si>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</si>
  <si>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</si>
  <si>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</si>
  <si>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</si>
  <si>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</si>
  <si>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</si>
  <si>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</si>
  <si>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</si>
  <si>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</si>
  <si>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</si>
  <si>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</si>
  <si>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</si>
  <si>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</si>
  <si>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</si>
  <si>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</si>
  <si>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</si>
  <si>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</si>
  <si>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</si>
  <si>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</si>
  <si>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</si>
  <si>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</si>
  <si>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</si>
  <si>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</si>
  <si>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</si>
  <si>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</si>
  <si>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</si>
  <si>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</si>
  <si>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</si>
  <si>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</si>
  <si>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</si>
  <si>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</si>
  <si>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</si>
  <si>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</si>
  <si>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</si>
  <si>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</si>
  <si>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</si>
  <si>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</si>
  <si>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</si>
  <si>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</si>
  <si>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</si>
  <si>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</si>
  <si>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</si>
  <si>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</si>
  <si>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</si>
  <si>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</si>
  <si>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</si>
  <si>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</si>
  <si>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</si>
  <si>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</si>
  <si>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</si>
  <si>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</si>
  <si>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</si>
  <si>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</si>
  <si>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</si>
  <si>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</si>
  <si>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</si>
  <si>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</si>
  <si>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</si>
  <si>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</si>
  <si>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</si>
  <si>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</si>
  <si>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</si>
  <si>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</si>
  <si>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</si>
  <si>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</si>
  <si>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</si>
  <si>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</si>
  <si>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</si>
  <si>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</si>
  <si>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</si>
  <si>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</si>
  <si>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</si>
  <si>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</si>
  <si>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</si>
  <si>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</si>
  <si>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</si>
  <si>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</si>
  <si>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</si>
  <si>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</si>
  <si>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</si>
  <si>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</si>
  <si>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</si>
  <si>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</si>
  <si>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</si>
  <si>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</si>
  <si>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</si>
  <si>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</si>
  <si>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</si>
  <si>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</si>
  <si>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</si>
  <si>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</si>
  <si>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</si>
  <si>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</si>
  <si>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</si>
  <si>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</si>
  <si>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</si>
  <si>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</si>
  <si>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</si>
  <si>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</si>
  <si>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</si>
  <si>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</si>
  <si>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</si>
  <si>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</si>
  <si>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</si>
  <si>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</si>
  <si>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</si>
  <si>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</si>
  <si>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</si>
  <si>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</si>
  <si>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</si>
  <si>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</si>
  <si>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</si>
  <si>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</si>
  <si>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</si>
  <si>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</si>
  <si>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</si>
  <si>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</si>
  <si>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</si>
  <si>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</si>
  <si>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</si>
  <si>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</si>
  <si>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</si>
  <si>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</si>
  <si>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</si>
  <si>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</si>
  <si>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</si>
  <si>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</si>
  <si>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</si>
  <si>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</si>
  <si>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</si>
  <si>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</si>
  <si>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</si>
  <si>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</si>
  <si>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</si>
  <si>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</si>
  <si>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</si>
  <si>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</si>
  <si>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</si>
  <si>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</si>
  <si>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</si>
  <si>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</si>
  <si>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</si>
  <si>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</si>
  <si>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</si>
  <si>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</si>
  <si>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</si>
  <si>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</si>
  <si>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</si>
  <si>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</si>
  <si>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</si>
  <si>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</si>
  <si>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</si>
  <si>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</si>
  <si>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</si>
  <si>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</si>
  <si>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</si>
  <si>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</si>
  <si>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</si>
  <si>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</si>
  <si>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</si>
  <si>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</si>
  <si>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</si>
  <si>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</si>
  <si>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</si>
  <si>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</si>
  <si>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</si>
  <si>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</si>
  <si>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</si>
  <si>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</si>
  <si>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</si>
  <si>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</si>
  <si>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</si>
  <si>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</si>
  <si>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</si>
  <si>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</si>
  <si>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</si>
  <si>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</si>
  <si>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</si>
  <si>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</si>
  <si>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</si>
  <si>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</si>
  <si>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</si>
  <si>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</si>
  <si>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</si>
  <si>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</si>
  <si>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</si>
  <si>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</si>
  <si>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</si>
  <si>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</si>
  <si>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</si>
  <si>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</si>
  <si>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</si>
  <si>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</si>
  <si>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</si>
  <si>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</si>
  <si>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</si>
  <si>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</si>
  <si>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</si>
  <si>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</si>
  <si>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</si>
  <si>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</si>
  <si>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</si>
  <si>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</si>
  <si>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</si>
  <si>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</si>
  <si>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</si>
  <si>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</si>
  <si>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</si>
  <si>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</si>
  <si>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</si>
  <si>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</si>
  <si>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</si>
  <si>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</si>
  <si>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</si>
  <si>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</si>
  <si>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</si>
  <si>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</si>
  <si>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</si>
  <si>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</si>
  <si>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</si>
  <si>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</si>
  <si>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</si>
  <si>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</si>
  <si>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</si>
  <si>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</si>
  <si>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</si>
  <si>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</si>
  <si>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</si>
  <si>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</si>
  <si>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</si>
  <si>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</si>
  <si>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</si>
  <si>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</si>
  <si>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</si>
  <si>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</si>
  <si>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</si>
  <si>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</si>
  <si>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</si>
  <si>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</si>
  <si>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</si>
  <si>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</si>
  <si>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</si>
  <si>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</si>
  <si>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</si>
  <si>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</si>
  <si>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</si>
  <si>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</si>
  <si>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</si>
  <si>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</si>
  <si>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</si>
  <si>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</si>
  <si>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</si>
  <si>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</si>
  <si>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</si>
  <si>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</si>
  <si>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</si>
  <si>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</si>
  <si>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</si>
  <si>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</si>
  <si>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</si>
  <si>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</si>
  <si>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</si>
  <si>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</si>
  <si>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</si>
  <si>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</si>
  <si>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</si>
  <si>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</si>
  <si>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</si>
  <si>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</si>
  <si>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</si>
  <si>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</si>
  <si>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</si>
  <si>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</si>
  <si>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</si>
  <si>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</si>
  <si>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</si>
  <si>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</si>
  <si>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</si>
  <si>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</si>
  <si>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</si>
  <si>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</si>
  <si>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</si>
  <si>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</si>
  <si>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</si>
  <si>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</si>
  <si>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</si>
  <si>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</si>
  <si>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</si>
  <si>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</si>
  <si>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</si>
  <si>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</si>
  <si>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</si>
  <si>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</si>
  <si>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</si>
  <si>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</si>
  <si>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</si>
  <si>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</si>
  <si>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</si>
  <si>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</si>
  <si>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</si>
  <si>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</si>
  <si>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</si>
  <si>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</si>
  <si>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</si>
  <si>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</si>
  <si>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</si>
  <si>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</si>
  <si>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</si>
  <si>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</si>
  <si>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</si>
  <si>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</si>
  <si>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</si>
  <si>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</si>
  <si>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</si>
  <si>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</si>
  <si>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</si>
  <si>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</si>
  <si>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</si>
  <si>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</si>
  <si>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</si>
  <si>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</si>
  <si>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</si>
  <si>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</si>
  <si>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</si>
  <si>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</si>
  <si>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</si>
  <si>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</si>
  <si>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</si>
  <si>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</si>
  <si>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</si>
  <si>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</si>
  <si>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</si>
  <si>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</si>
  <si>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</si>
  <si>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</si>
  <si>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</si>
  <si>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</si>
  <si>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</si>
  <si>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</si>
  <si>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</si>
  <si>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</si>
  <si>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</si>
  <si>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</si>
  <si>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</si>
  <si>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</si>
  <si>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</si>
  <si>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</si>
  <si>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</si>
  <si>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</si>
  <si>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</si>
  <si>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</si>
  <si>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</si>
  <si>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</si>
  <si>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</si>
  <si>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</si>
  <si>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</si>
  <si>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</si>
  <si>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</si>
  <si>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</si>
  <si>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</si>
  <si>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</si>
  <si>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</si>
  <si>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</si>
  <si>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</si>
  <si>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</si>
  <si>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</si>
  <si>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</si>
  <si>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</si>
  <si>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</si>
  <si>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</si>
  <si>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</si>
  <si>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</si>
  <si>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</si>
  <si>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</si>
  <si>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</si>
  <si>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</si>
  <si>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</si>
  <si>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</si>
  <si>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</si>
  <si>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</si>
  <si>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</si>
  <si>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</si>
  <si>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</si>
  <si>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</si>
  <si>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</si>
  <si>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</si>
  <si>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</si>
  <si>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</si>
  <si>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</si>
  <si>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</si>
  <si>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</si>
  <si>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</si>
  <si>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</si>
  <si>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</si>
  <si>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</si>
  <si>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</si>
  <si>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</si>
  <si>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</si>
  <si>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</si>
  <si>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</si>
  <si>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</si>
  <si>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</si>
  <si>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</si>
  <si>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</si>
  <si>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</si>
  <si>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</si>
  <si>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</si>
  <si>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</si>
  <si>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</si>
  <si>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</si>
  <si>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</si>
  <si>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</si>
  <si>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</si>
  <si>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</si>
  <si>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</si>
  <si>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</si>
  <si>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</si>
  <si>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</si>
  <si>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</si>
  <si>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</si>
  <si>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</si>
  <si>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</si>
  <si>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</si>
  <si>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</si>
  <si>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</si>
  <si>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</si>
  <si>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</si>
  <si>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</si>
  <si>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</si>
  <si>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</si>
  <si>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</si>
  <si>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</si>
  <si>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</si>
  <si>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</si>
  <si>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</si>
  <si>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</si>
  <si>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</si>
  <si>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</si>
  <si>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</si>
  <si>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</si>
  <si>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</si>
  <si>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</si>
  <si>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</si>
  <si>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</si>
  <si>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</si>
  <si>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</si>
  <si>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</si>
  <si>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</si>
  <si>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</si>
  <si>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</si>
  <si>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</si>
  <si>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</si>
  <si>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</si>
  <si>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</si>
  <si>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</si>
  <si>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</si>
  <si>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</si>
  <si>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</si>
  <si>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</si>
  <si>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</si>
  <si>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</si>
  <si>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</si>
  <si>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</si>
  <si>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</si>
  <si>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</si>
  <si>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</si>
  <si>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</si>
  <si>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</si>
  <si>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</si>
  <si>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</si>
  <si>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</si>
  <si>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</si>
  <si>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</si>
  <si>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</si>
  <si>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</si>
  <si>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</si>
  <si>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</si>
  <si>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</si>
  <si>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</si>
  <si>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</si>
  <si>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</si>
  <si>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</si>
  <si>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</si>
  <si>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</si>
  <si>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</si>
  <si>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</si>
  <si>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</si>
  <si>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</si>
  <si>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</si>
  <si>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</si>
  <si>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</si>
  <si>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</si>
  <si>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</si>
  <si>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</si>
  <si>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</si>
  <si>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</si>
  <si>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</si>
  <si>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</si>
  <si>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</si>
  <si>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</si>
  <si>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</si>
  <si>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</si>
  <si>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</si>
  <si>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</si>
  <si>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</si>
  <si>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</si>
  <si>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</si>
  <si>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</si>
  <si>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</si>
  <si>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</si>
  <si>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</si>
  <si>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</si>
  <si>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</si>
  <si>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</si>
  <si>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</si>
  <si>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</si>
  <si>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</si>
  <si>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</si>
  <si>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</si>
  <si>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</si>
  <si>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</si>
  <si>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</si>
  <si>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</si>
  <si>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</si>
  <si>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</si>
  <si>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</si>
  <si>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</si>
  <si>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</si>
  <si>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</si>
  <si>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</si>
  <si>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</si>
  <si>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</si>
  <si>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</si>
  <si>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</si>
  <si>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</si>
  <si>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</si>
  <si>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</si>
  <si>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</si>
  <si>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</si>
  <si>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</si>
  <si>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</si>
  <si>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</si>
  <si>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</si>
  <si>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</si>
  <si>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</si>
  <si>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</si>
  <si>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</si>
  <si>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</si>
  <si>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</si>
  <si>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</si>
  <si>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</si>
  <si>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</si>
  <si>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</si>
  <si>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</si>
  <si>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</si>
  <si>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</si>
  <si>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</si>
  <si>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</si>
  <si>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</si>
  <si>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</si>
  <si>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</si>
  <si>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</si>
  <si>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</si>
  <si>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</si>
  <si>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</si>
  <si>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</si>
  <si>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</si>
  <si>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</si>
  <si>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</si>
  <si>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</si>
  <si>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</si>
  <si>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</si>
  <si>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</si>
  <si>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</si>
  <si>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</si>
  <si>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</si>
  <si>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</si>
  <si>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</si>
  <si>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</si>
  <si>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</si>
  <si>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</si>
  <si>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</si>
  <si>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</si>
  <si>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</si>
  <si>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</si>
  <si>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</si>
  <si>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</si>
  <si>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</si>
  <si>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</si>
  <si>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</si>
  <si>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</si>
  <si>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</si>
  <si>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</si>
  <si>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</si>
  <si>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</si>
  <si>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</si>
  <si>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</si>
  <si>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</si>
  <si>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</si>
  <si>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</si>
  <si>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</si>
  <si>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</si>
  <si>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</si>
  <si>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</si>
  <si>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</si>
  <si>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</si>
  <si>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</si>
  <si>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</si>
  <si>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</si>
  <si>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</si>
  <si>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</si>
  <si>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</si>
  <si>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</si>
  <si>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</si>
  <si>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</si>
  <si>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</si>
  <si>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</si>
  <si>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</si>
  <si>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</si>
  <si>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</si>
  <si>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</si>
  <si>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</si>
  <si>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</si>
  <si>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</si>
  <si>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</si>
  <si>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</si>
  <si>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</si>
  <si>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</si>
  <si>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</si>
  <si>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</si>
  <si>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</si>
  <si>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</si>
  <si>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</si>
  <si>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</si>
  <si>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</si>
  <si>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</si>
  <si>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</si>
  <si>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</si>
  <si>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</si>
  <si>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</si>
  <si>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</si>
  <si>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</si>
  <si>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</si>
  <si>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</si>
  <si>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</si>
  <si>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</si>
  <si>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</si>
  <si>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</si>
  <si>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</si>
  <si>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</si>
  <si>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</si>
  <si>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</si>
  <si>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</si>
  <si>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</si>
  <si>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</si>
  <si>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</si>
  <si>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</si>
  <si>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</si>
  <si>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</si>
  <si>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</si>
  <si>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</si>
  <si>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</si>
  <si>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</si>
  <si>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</si>
  <si>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</si>
  <si>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</si>
  <si>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</si>
  <si>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</si>
  <si>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</si>
  <si>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</si>
  <si>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</si>
  <si>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</si>
  <si>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</si>
  <si>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</si>
  <si>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</si>
  <si>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</si>
  <si>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</si>
  <si>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</si>
  <si>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</si>
  <si>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</si>
  <si>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</si>
  <si>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</si>
  <si>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</si>
  <si>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</si>
  <si>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</si>
  <si>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</si>
  <si>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</si>
  <si>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</si>
  <si>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</si>
  <si>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</si>
  <si>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</si>
  <si>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</si>
  <si>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</si>
  <si>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</si>
  <si>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</si>
  <si>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</si>
  <si>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</si>
  <si>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</si>
  <si>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</si>
  <si>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</si>
  <si>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</si>
  <si>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</si>
  <si>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</si>
  <si>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</si>
  <si>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</si>
  <si>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</si>
  <si>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</si>
  <si>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</si>
  <si>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</si>
  <si>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</si>
  <si>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</si>
  <si>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</si>
  <si>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</si>
  <si>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</si>
  <si>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</si>
  <si>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</si>
  <si>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</si>
  <si>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</si>
  <si>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</si>
  <si>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</si>
  <si>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</si>
  <si>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</si>
  <si>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</si>
  <si>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</si>
  <si>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</si>
  <si>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</si>
  <si>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</si>
  <si>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</si>
  <si>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</si>
  <si>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</si>
  <si>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</si>
  <si>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</si>
  <si>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</si>
  <si>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</si>
  <si>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</si>
  <si>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</si>
  <si>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</si>
  <si>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</si>
  <si>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</si>
  <si>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</si>
  <si>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</si>
  <si>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</si>
  <si>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</si>
  <si>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</si>
  <si>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</si>
  <si>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</si>
  <si>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</si>
  <si>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</si>
  <si>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</si>
  <si>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</si>
  <si>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</si>
  <si>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</si>
  <si>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</si>
  <si>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</si>
  <si>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</si>
  <si>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</si>
  <si>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</si>
  <si>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</si>
  <si>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</si>
  <si>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</si>
  <si>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</si>
  <si>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</si>
  <si>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</si>
  <si>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</si>
  <si>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</si>
  <si>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</si>
  <si>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</si>
  <si>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</si>
  <si>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</si>
  <si>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</si>
  <si>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</si>
  <si>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</si>
  <si>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</si>
  <si>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</si>
  <si>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</si>
  <si>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</si>
  <si>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</si>
  <si>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</si>
  <si>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</si>
  <si>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</si>
  <si>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</si>
  <si>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</si>
  <si>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</si>
  <si>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</si>
  <si>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</si>
  <si>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</si>
  <si>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</si>
  <si>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</si>
  <si>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</si>
  <si>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</si>
  <si>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</si>
  <si>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</si>
  <si>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</si>
  <si>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</si>
  <si>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</si>
  <si>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</si>
  <si>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</si>
  <si>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</si>
  <si>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</si>
  <si>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</si>
  <si>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</si>
  <si>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</si>
  <si>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</si>
  <si>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</si>
  <si>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</si>
  <si>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</si>
  <si>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</si>
  <si>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</si>
  <si>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</si>
  <si>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</si>
  <si>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</si>
  <si>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</si>
  <si>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</si>
  <si>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</si>
  <si>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</si>
  <si>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</si>
  <si>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</si>
  <si>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</si>
  <si>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</si>
  <si>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</si>
  <si>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</si>
  <si>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</si>
  <si>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</si>
  <si>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</si>
  <si>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</si>
  <si>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</si>
  <si>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</si>
  <si>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</si>
  <si>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</si>
  <si>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</si>
  <si>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</si>
  <si>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</si>
  <si>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</si>
  <si>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</si>
  <si>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</si>
  <si>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</si>
  <si>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</si>
  <si>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</si>
  <si>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</si>
  <si>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</si>
  <si>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</si>
  <si>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</si>
  <si>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</si>
  <si>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</si>
  <si>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</si>
  <si>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</si>
  <si>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</si>
  <si>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</si>
  <si>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</si>
  <si>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</si>
  <si>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</si>
  <si>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</si>
  <si>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</si>
  <si>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</si>
  <si>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</si>
  <si>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</si>
  <si>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</si>
  <si>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</si>
  <si>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</si>
  <si>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</si>
  <si>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</si>
  <si>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</si>
  <si>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</si>
  <si>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</si>
  <si>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</si>
  <si>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</si>
  <si>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</si>
  <si>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</si>
  <si>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</si>
  <si>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</si>
  <si>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</si>
  <si>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</si>
  <si>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</si>
  <si>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</si>
  <si>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</si>
  <si>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</si>
  <si>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</si>
  <si>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</si>
  <si>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</si>
  <si>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</si>
  <si>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</si>
  <si>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</si>
  <si>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</si>
  <si>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</si>
  <si>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</si>
  <si>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</si>
  <si>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</si>
  <si>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</si>
  <si>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</si>
  <si>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</si>
  <si>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</si>
  <si>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</si>
  <si>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</si>
  <si>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</si>
  <si>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</si>
  <si>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</si>
  <si>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</si>
  <si>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</si>
  <si>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</si>
  <si>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</si>
  <si>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</si>
  <si>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</si>
  <si>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</si>
  <si>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</si>
  <si>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</si>
  <si>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</si>
  <si>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</si>
  <si>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</si>
  <si>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</si>
  <si>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</si>
  <si>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</si>
  <si>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</si>
  <si>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</si>
  <si>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</si>
  <si>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</si>
  <si>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</si>
  <si>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</si>
  <si>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</si>
  <si>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</si>
  <si>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</si>
  <si>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</si>
  <si>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</si>
  <si>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</si>
  <si>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</si>
  <si>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</si>
  <si>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</si>
  <si>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</si>
  <si>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</si>
  <si>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</si>
  <si>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</si>
  <si>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</si>
  <si>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</si>
  <si>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</si>
  <si>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</si>
  <si>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</si>
  <si>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</si>
  <si>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</si>
  <si>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</si>
  <si>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</si>
  <si>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</si>
  <si>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</si>
  <si>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</si>
  <si>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</si>
  <si>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</si>
  <si>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</si>
  <si>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</si>
  <si>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</si>
  <si>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</si>
  <si>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</si>
  <si>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</si>
  <si>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</si>
  <si>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</si>
  <si>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</si>
  <si>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</si>
  <si>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</si>
  <si>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</si>
  <si>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</si>
  <si>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</si>
  <si>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</si>
  <si>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</si>
  <si>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</si>
  <si>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</si>
  <si>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</si>
  <si>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</si>
  <si>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</si>
  <si>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</si>
  <si>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</si>
  <si>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</si>
  <si>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</si>
  <si>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</si>
  <si>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</si>
  <si>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</si>
  <si>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</si>
  <si>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</si>
  <si>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</si>
  <si>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</si>
  <si>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</si>
  <si>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</si>
  <si>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</si>
  <si>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</si>
  <si>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</si>
  <si>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</si>
  <si>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</si>
  <si>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</si>
  <si>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</si>
  <si>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</si>
  <si>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</si>
  <si>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</si>
  <si>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</si>
  <si>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</si>
  <si>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</si>
  <si>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</si>
  <si>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</si>
  <si>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</si>
  <si>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</si>
  <si>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</si>
  <si>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</si>
  <si>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</si>
  <si>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</si>
  <si>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</si>
  <si>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</si>
  <si>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</si>
  <si>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</si>
  <si>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</si>
  <si>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</si>
  <si>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</si>
  <si>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</si>
  <si>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</si>
  <si>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</si>
  <si>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</si>
  <si>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</si>
  <si>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</si>
  <si>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</si>
  <si>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</si>
  <si>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</si>
  <si>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</si>
  <si>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</si>
  <si>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</si>
  <si>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</si>
  <si>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</si>
  <si>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</si>
  <si>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</si>
  <si>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</si>
  <si>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</si>
  <si>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</si>
  <si>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</si>
  <si>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</si>
  <si>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</si>
  <si>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</si>
  <si>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</si>
  <si>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</si>
  <si>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</si>
  <si>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</si>
  <si>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</si>
  <si>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</si>
  <si>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</si>
  <si>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</si>
  <si>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</si>
  <si>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</si>
  <si>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</si>
  <si>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</si>
  <si>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</si>
  <si>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</si>
  <si>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</si>
  <si>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</si>
  <si>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</si>
  <si>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</si>
  <si>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</si>
  <si>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</si>
  <si>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</si>
  <si>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</si>
  <si>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</si>
  <si>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</si>
  <si>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</si>
  <si>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</si>
  <si>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</si>
  <si>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</si>
  <si>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</si>
  <si>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</si>
  <si>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</si>
  <si>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</si>
  <si>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</si>
  <si>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</si>
  <si>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</si>
  <si>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</si>
  <si>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</si>
  <si>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</si>
  <si>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</si>
  <si>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</si>
  <si>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</si>
  <si>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</si>
  <si>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</si>
  <si>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</si>
  <si>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</si>
  <si>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</si>
  <si>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</si>
  <si>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</si>
  <si>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</si>
  <si>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</si>
  <si>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</si>
  <si>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</si>
  <si>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</si>
  <si>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</si>
  <si>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</si>
  <si>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</si>
  <si>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</si>
  <si>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</si>
  <si>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</si>
  <si>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</si>
  <si>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</si>
  <si>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</si>
  <si>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</si>
  <si>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</si>
  <si>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</si>
  <si>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</si>
  <si>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</si>
  <si>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</si>
  <si>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</si>
  <si>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</si>
  <si>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</si>
  <si>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</si>
  <si>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</si>
  <si>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</si>
  <si>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</si>
  <si>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</si>
  <si>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</si>
  <si>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</si>
  <si>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</si>
  <si>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</si>
  <si>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</si>
  <si>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</si>
  <si>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</si>
  <si>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</si>
  <si>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</si>
  <si>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</si>
  <si>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</si>
  <si>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</si>
  <si>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</si>
  <si>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</si>
  <si>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</si>
  <si>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</si>
  <si>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</si>
  <si>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</si>
  <si>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</si>
  <si>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</si>
  <si>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</si>
  <si>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</si>
  <si>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</si>
  <si>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</si>
  <si>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</si>
  <si>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</si>
  <si>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</si>
  <si>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</si>
  <si>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</si>
  <si>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</si>
  <si>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</si>
  <si>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</si>
  <si>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</si>
  <si>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</si>
  <si>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</si>
  <si>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</si>
  <si>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</si>
  <si>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</si>
  <si>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</si>
  <si>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</si>
  <si>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</si>
  <si>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</si>
  <si>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</si>
  <si>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</si>
  <si>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</si>
  <si>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</si>
  <si>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</si>
  <si>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</si>
  <si>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</si>
  <si>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</si>
  <si>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</si>
  <si>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</si>
  <si>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</si>
  <si>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</si>
  <si>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</si>
  <si>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</si>
  <si>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</si>
  <si>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</si>
  <si>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</si>
  <si>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</si>
  <si>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</si>
  <si>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</si>
  <si>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</si>
  <si>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</si>
  <si>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</si>
  <si>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</si>
  <si>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</si>
  <si>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</si>
  <si>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</si>
  <si>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</si>
  <si>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</si>
  <si>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</si>
  <si>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</si>
  <si>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</si>
  <si>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</si>
  <si>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</si>
  <si>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</si>
  <si>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</si>
  <si>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</si>
  <si>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</si>
  <si>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</si>
  <si>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</si>
  <si>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</si>
  <si>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</si>
  <si>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</si>
  <si>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</si>
  <si>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</si>
  <si>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</si>
  <si>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</si>
  <si>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</si>
  <si>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</si>
  <si>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</si>
  <si>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</si>
  <si>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</si>
  <si>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</si>
  <si>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</si>
  <si>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</si>
  <si>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</si>
  <si>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</si>
  <si>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</si>
  <si>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</si>
  <si>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</si>
  <si>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</si>
  <si>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</si>
  <si>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</si>
  <si>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</si>
  <si>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</si>
  <si>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</si>
  <si>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</si>
  <si>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</si>
  <si>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</si>
  <si>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</si>
  <si>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</si>
  <si>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</si>
  <si>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</si>
  <si>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</si>
  <si>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</si>
  <si>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</si>
  <si>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</si>
  <si>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</si>
  <si>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</si>
  <si>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</si>
  <si>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</si>
  <si>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</si>
  <si>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</si>
  <si>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</si>
  <si>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</si>
  <si>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</si>
  <si>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</si>
  <si>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</si>
  <si>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</si>
  <si>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</si>
  <si>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</si>
  <si>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</si>
  <si>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</si>
  <si>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</si>
  <si>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</si>
  <si>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</si>
  <si>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</si>
  <si>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</si>
  <si>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</si>
  <si>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</si>
  <si>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</si>
  <si>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</si>
  <si>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</si>
  <si>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</si>
  <si>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</si>
  <si>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</si>
  <si>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</si>
  <si>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</si>
  <si>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</si>
  <si>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</si>
  <si>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</si>
  <si>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</si>
  <si>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</si>
  <si>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</si>
  <si>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</si>
  <si>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</si>
  <si>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</si>
  <si>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</si>
  <si>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</si>
  <si>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</si>
  <si>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</si>
  <si>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</si>
  <si>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</si>
  <si>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</si>
  <si>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</si>
  <si>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</si>
  <si>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</si>
  <si>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</si>
  <si>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</si>
  <si>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</si>
  <si>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</si>
  <si>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</si>
  <si>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</si>
  <si>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</si>
  <si>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</si>
  <si>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</si>
  <si>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</si>
  <si>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</si>
  <si>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</si>
  <si>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</si>
  <si>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</si>
  <si>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</si>
  <si>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</si>
  <si>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</si>
  <si>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</si>
  <si>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</si>
  <si>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</si>
  <si>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</si>
  <si>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</si>
  <si>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</si>
  <si>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</si>
  <si>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</si>
  <si>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</si>
  <si>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</si>
  <si>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</si>
  <si>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</si>
  <si>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</si>
  <si>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</si>
  <si>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</si>
  <si>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</si>
  <si>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</si>
  <si>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</si>
  <si>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</si>
  <si>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</si>
  <si>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</si>
  <si>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</si>
  <si>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</si>
  <si>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</si>
  <si>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</si>
  <si>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</si>
  <si>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</si>
  <si>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</si>
  <si>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</si>
  <si>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</si>
  <si>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</si>
  <si>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</si>
  <si>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</si>
  <si>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</si>
  <si>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</si>
  <si>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</si>
  <si>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</si>
  <si>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</si>
  <si>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</si>
  <si>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</si>
  <si>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</si>
  <si>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</si>
  <si>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</si>
  <si>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</si>
  <si>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</si>
  <si>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</si>
  <si>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</si>
  <si>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</si>
  <si>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</si>
  <si>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</si>
  <si>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</si>
  <si>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</si>
  <si>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</si>
  <si>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</si>
  <si>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</si>
  <si>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</si>
  <si>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</si>
  <si>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</si>
  <si>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</si>
  <si>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</si>
  <si>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</si>
  <si>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</si>
  <si>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</si>
  <si>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</si>
  <si>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</si>
  <si>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</si>
  <si>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</si>
  <si>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</si>
  <si>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</si>
  <si>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</si>
  <si>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</si>
  <si>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</si>
  <si>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</si>
  <si>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</si>
  <si>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</si>
  <si>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</si>
  <si>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</si>
  <si>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</si>
  <si>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</si>
  <si>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</si>
  <si>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</si>
  <si>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</si>
  <si>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</si>
  <si>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</si>
  <si>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</si>
  <si>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</si>
  <si>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</si>
  <si>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</si>
  <si>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</si>
  <si>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</si>
  <si>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</si>
  <si>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</si>
  <si>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</si>
  <si>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</si>
  <si>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</si>
  <si>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</si>
  <si>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</si>
  <si>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</si>
  <si>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</si>
  <si>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</si>
  <si>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</si>
  <si>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</si>
  <si>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</si>
  <si>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</si>
  <si>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</si>
  <si>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</si>
  <si>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</si>
  <si>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</si>
  <si>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</si>
  <si>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</si>
  <si>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</si>
  <si>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</si>
  <si>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</si>
  <si>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</si>
  <si>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</si>
  <si>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</si>
  <si>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</si>
  <si>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</si>
  <si>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</si>
  <si>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</si>
  <si>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</si>
  <si>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</si>
  <si>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</si>
  <si>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</si>
  <si>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</si>
  <si>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</si>
  <si>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</si>
  <si>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</si>
  <si>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</si>
  <si>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</si>
  <si>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</si>
  <si>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</si>
  <si>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</si>
  <si>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</si>
  <si>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</si>
  <si>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</si>
  <si>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</si>
  <si>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</si>
  <si>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</si>
  <si>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</si>
  <si>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</si>
  <si>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</si>
  <si>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</si>
  <si>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</si>
  <si>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</si>
  <si>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</si>
  <si>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</si>
  <si>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</si>
  <si>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</si>
  <si>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</si>
  <si>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</si>
  <si>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</si>
  <si>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</si>
  <si>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</si>
  <si>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</si>
  <si>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</si>
  <si>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</si>
  <si>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</si>
  <si>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</si>
  <si>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</si>
  <si>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</si>
  <si>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</si>
  <si>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</si>
  <si>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</si>
  <si>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</si>
  <si>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</si>
  <si>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</si>
  <si>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</si>
  <si>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</si>
  <si>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</si>
  <si>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</si>
  <si>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</si>
  <si>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</si>
  <si>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</si>
  <si>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</si>
  <si>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</si>
  <si>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</si>
  <si>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</si>
  <si>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</si>
  <si>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</si>
  <si>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</si>
  <si>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</si>
  <si>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</si>
  <si>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</si>
  <si>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</si>
  <si>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</si>
  <si>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</si>
  <si>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</si>
  <si>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</si>
  <si>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</si>
  <si>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</si>
  <si>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</si>
  <si>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</si>
  <si>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</si>
  <si>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</si>
  <si>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</si>
  <si>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</si>
  <si>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</si>
  <si>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</si>
  <si>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</si>
  <si>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</si>
  <si>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</si>
  <si>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</si>
  <si>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</si>
  <si>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</si>
  <si>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</si>
  <si>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</si>
  <si>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</si>
  <si>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</si>
  <si>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</si>
  <si>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</si>
  <si>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</si>
  <si>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</si>
  <si>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</si>
  <si>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</si>
  <si>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</si>
  <si>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</si>
  <si>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</si>
  <si>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</si>
  <si>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</si>
  <si>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</si>
  <si>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</si>
  <si>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</si>
  <si>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</si>
  <si>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</si>
  <si>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</si>
  <si>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</si>
  <si>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</si>
  <si>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</si>
  <si>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</si>
  <si>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</si>
  <si>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</si>
  <si>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</si>
  <si>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</si>
  <si>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</si>
  <si>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</si>
  <si>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</si>
  <si>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</si>
  <si>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</si>
  <si>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</si>
  <si>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</si>
  <si>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</si>
  <si>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</si>
  <si>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</si>
  <si>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</si>
  <si>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</si>
  <si>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</si>
  <si>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</si>
  <si>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</si>
  <si>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</si>
  <si>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</si>
  <si>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</si>
  <si>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</si>
  <si>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</si>
  <si>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</si>
  <si>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</si>
  <si>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</si>
  <si>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</si>
  <si>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</si>
  <si>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</si>
  <si>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</si>
  <si>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</si>
  <si>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</si>
  <si>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</si>
  <si>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</si>
  <si>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</si>
  <si>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</si>
  <si>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</si>
  <si>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</si>
  <si>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</si>
  <si>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</si>
  <si>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</si>
  <si>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</si>
  <si>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</si>
  <si>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</si>
  <si>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</si>
  <si>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</si>
  <si>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</si>
  <si>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</si>
  <si>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</si>
  <si>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</si>
  <si>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</si>
  <si>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</si>
  <si>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</si>
  <si>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</si>
  <si>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</si>
  <si>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</si>
  <si>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</si>
  <si>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</si>
  <si>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</si>
  <si>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</si>
  <si>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</si>
  <si>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</si>
  <si>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</si>
  <si>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</si>
  <si>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</si>
  <si>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</si>
  <si>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</si>
  <si>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</si>
  <si>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</si>
  <si>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</si>
  <si>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</si>
  <si>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</si>
  <si>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</si>
  <si>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</si>
  <si>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</si>
  <si>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</si>
  <si>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</si>
  <si>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</si>
  <si>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</si>
  <si>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</si>
  <si>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</si>
  <si>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</si>
  <si>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</si>
  <si>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</si>
  <si>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</si>
  <si>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</si>
  <si>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</si>
  <si>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</si>
  <si>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</si>
  <si>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</si>
  <si>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</si>
  <si>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</si>
  <si>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</si>
  <si>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</si>
  <si>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</si>
  <si>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</si>
  <si>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</si>
  <si>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</si>
  <si>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</si>
  <si>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</si>
  <si>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</si>
  <si>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</si>
  <si>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</si>
  <si>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</si>
  <si>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</si>
  <si>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</si>
  <si>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</si>
  <si>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</si>
  <si>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</si>
  <si>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</si>
  <si>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</si>
  <si>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</si>
  <si>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</si>
  <si>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</si>
  <si>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</si>
  <si>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</si>
  <si>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</si>
  <si>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</si>
  <si>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</si>
  <si>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</si>
  <si>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</si>
  <si>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</si>
  <si>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</si>
  <si>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</si>
  <si>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</si>
  <si>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</si>
  <si>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</si>
  <si>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</si>
  <si>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</si>
  <si>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</si>
  <si>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</si>
  <si>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</si>
  <si>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</si>
  <si>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</si>
  <si>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</si>
  <si>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</si>
  <si>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</si>
  <si>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</si>
  <si>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</si>
  <si>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</si>
  <si>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</si>
  <si>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</si>
  <si>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</si>
  <si>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</si>
  <si>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</si>
  <si>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</si>
  <si>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</si>
  <si>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</si>
  <si>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</si>
  <si>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</si>
  <si>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</si>
  <si>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</si>
  <si>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</si>
  <si>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</si>
  <si>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</si>
  <si>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</si>
  <si>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</si>
  <si>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</si>
  <si>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</si>
  <si>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</si>
  <si>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</si>
  <si>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</si>
  <si>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</si>
  <si>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</si>
  <si>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</si>
  <si>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</si>
  <si>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</si>
  <si>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</si>
  <si>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</si>
  <si>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</si>
  <si>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</si>
  <si>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</si>
  <si>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</si>
  <si>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</si>
  <si>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</si>
  <si>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</si>
  <si>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</si>
  <si>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</si>
  <si>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</si>
  <si>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</si>
  <si>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</si>
  <si>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</si>
  <si>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</si>
  <si>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</si>
  <si>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</si>
  <si>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</si>
  <si>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</si>
  <si>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</si>
  <si>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</si>
  <si>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</si>
  <si>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</si>
  <si>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</si>
  <si>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</si>
  <si>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</si>
  <si>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</si>
  <si>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</si>
  <si>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</si>
  <si>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</si>
  <si>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</si>
  <si>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</si>
  <si>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</si>
  <si>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</si>
  <si>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</si>
  <si>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</si>
  <si>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</si>
  <si>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</si>
  <si>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</si>
  <si>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</si>
  <si>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</si>
  <si>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</si>
  <si>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</si>
  <si>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</si>
  <si>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</si>
  <si>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</si>
  <si>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</si>
  <si>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</si>
  <si>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</si>
  <si>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</si>
  <si>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</si>
  <si>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</si>
  <si>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</si>
  <si>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</si>
  <si>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</si>
  <si>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</si>
  <si>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</si>
  <si>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</si>
  <si>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</si>
  <si>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</si>
  <si>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</si>
  <si>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</si>
  <si>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</si>
  <si>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</si>
  <si>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</si>
  <si>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</si>
  <si>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</si>
  <si>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</si>
  <si>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</si>
  <si>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</si>
  <si>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</si>
  <si>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</si>
  <si>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</si>
  <si>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</si>
  <si>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</si>
  <si>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</si>
  <si>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</si>
  <si>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</si>
  <si>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</si>
  <si>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</si>
  <si>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</si>
  <si>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</si>
  <si>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</si>
  <si>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</si>
  <si>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</si>
  <si>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</si>
  <si>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</si>
  <si>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</si>
  <si>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</si>
  <si>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</si>
  <si>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</si>
  <si>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</si>
  <si>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</si>
  <si>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</si>
  <si>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</si>
  <si>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</si>
  <si>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</si>
  <si>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</si>
  <si>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</si>
  <si>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</si>
  <si>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</si>
  <si>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</si>
  <si>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</si>
  <si>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</si>
  <si>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</si>
  <si>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</si>
  <si>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</si>
  <si>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</si>
  <si>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</si>
  <si>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</si>
  <si>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</si>
  <si>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</si>
  <si>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</si>
  <si>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</si>
  <si>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</si>
  <si>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</si>
  <si>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</si>
  <si>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</si>
  <si>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</si>
  <si>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</si>
  <si>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</si>
  <si>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</si>
  <si>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</si>
  <si>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</si>
  <si>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</si>
  <si>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</si>
  <si>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</si>
  <si>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</si>
  <si>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</si>
  <si>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</si>
  <si>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</si>
  <si>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</si>
  <si>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</si>
  <si>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</si>
  <si>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</si>
  <si>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</si>
  <si>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</si>
  <si>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</si>
  <si>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</si>
  <si>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</si>
  <si>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</si>
  <si>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</si>
  <si>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</si>
  <si>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</si>
  <si>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</si>
  <si>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</si>
  <si>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</si>
  <si>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</si>
  <si>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</si>
  <si>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</si>
  <si>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</si>
  <si>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</si>
  <si>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</si>
  <si>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</si>
  <si>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</si>
  <si>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</si>
  <si>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</si>
  <si>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</si>
  <si>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</si>
  <si>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</si>
  <si>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</si>
  <si>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</si>
  <si>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</si>
  <si>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</si>
  <si>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</si>
  <si>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</si>
  <si>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</si>
  <si>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</si>
  <si>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</si>
  <si>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</si>
  <si>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</si>
  <si>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</si>
  <si>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</si>
  <si>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</si>
  <si>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</si>
  <si>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</si>
  <si>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</si>
  <si>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</si>
  <si>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</si>
  <si>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</si>
  <si>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</si>
  <si>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</si>
  <si>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</si>
  <si>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</si>
  <si>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</si>
  <si>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</si>
  <si>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</si>
  <si>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</si>
  <si>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</si>
  <si>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</si>
  <si>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</si>
  <si>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</si>
  <si>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</si>
  <si>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</si>
  <si>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</si>
  <si>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</si>
  <si>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</si>
  <si>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</si>
  <si>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</si>
  <si>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</si>
  <si>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</si>
  <si>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</si>
  <si>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</si>
  <si>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</si>
  <si>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</si>
  <si>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</si>
  <si>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</si>
  <si>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</si>
  <si>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</si>
  <si>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</si>
  <si>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</si>
  <si>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</si>
  <si>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</si>
  <si>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</si>
  <si>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</si>
  <si>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</si>
  <si>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</si>
  <si>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</si>
  <si>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</si>
  <si>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</si>
  <si>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</si>
  <si>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</si>
  <si>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</si>
  <si>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</si>
  <si>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</si>
  <si>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</si>
  <si>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</si>
  <si>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</si>
  <si>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</si>
  <si>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</si>
  <si>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</si>
  <si>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</si>
  <si>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</si>
  <si>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</si>
  <si>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</si>
  <si>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</si>
  <si>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</si>
  <si>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</si>
  <si>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</si>
  <si>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</si>
  <si>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</si>
  <si>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</si>
  <si>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</si>
  <si>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</si>
  <si>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</si>
  <si>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</si>
  <si>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</si>
  <si>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</si>
  <si>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</si>
  <si>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</si>
  <si>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</si>
  <si>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</si>
  <si>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</si>
  <si>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</si>
  <si>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</si>
  <si>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</si>
  <si>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</si>
  <si>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</si>
  <si>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</si>
  <si>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</si>
  <si>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</si>
  <si>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</si>
  <si>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</si>
  <si>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</si>
  <si>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</si>
  <si>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</si>
  <si>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</si>
  <si>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</si>
  <si>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</si>
  <si>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</si>
  <si>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</si>
  <si>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</si>
  <si>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</si>
  <si>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</si>
  <si>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</si>
  <si>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</si>
  <si>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</si>
  <si>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</si>
  <si>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</si>
  <si>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</si>
  <si>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</si>
  <si>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</si>
  <si>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</si>
  <si>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</si>
  <si>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</si>
  <si>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</si>
  <si>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</si>
  <si>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</si>
  <si>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</si>
  <si>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</si>
  <si>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</si>
  <si>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</si>
  <si>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</si>
  <si>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</si>
  <si>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</si>
  <si>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</si>
  <si>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</si>
  <si>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</si>
  <si>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</si>
  <si>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</si>
  <si>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</si>
  <si>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</si>
  <si>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</si>
  <si>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</si>
  <si>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</si>
  <si>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</si>
  <si>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</si>
  <si>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</si>
  <si>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</si>
  <si>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</si>
  <si>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</si>
  <si>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</si>
  <si>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</si>
  <si>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</si>
  <si>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</si>
  <si>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</si>
  <si>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</si>
  <si>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</si>
  <si>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</si>
  <si>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</si>
  <si>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</si>
  <si>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</si>
  <si>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</si>
  <si>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</si>
  <si>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</si>
  <si>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</si>
  <si>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</si>
  <si>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</si>
  <si>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</si>
  <si>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</si>
  <si>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</si>
  <si>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</si>
  <si>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</si>
  <si>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</si>
  <si>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</si>
  <si>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</si>
  <si>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</si>
  <si>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</si>
  <si>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</si>
  <si>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</si>
  <si>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</si>
  <si>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</si>
  <si>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</si>
  <si>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</si>
  <si>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</si>
  <si>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</si>
  <si>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</si>
  <si>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</si>
  <si>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</si>
  <si>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</si>
  <si>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</si>
  <si>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</si>
  <si>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</si>
  <si>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</si>
  <si>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</si>
  <si>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</si>
  <si>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</si>
  <si>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</si>
  <si>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</si>
  <si>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</si>
  <si>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</si>
  <si>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</si>
  <si>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</si>
  <si>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</si>
  <si>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</si>
  <si>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</si>
  <si>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</si>
  <si>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</si>
  <si>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</si>
  <si>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</si>
  <si>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</si>
  <si>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</si>
  <si>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</si>
  <si>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</si>
  <si>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</si>
  <si>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</si>
  <si>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</si>
  <si>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</si>
  <si>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</si>
  <si>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</si>
  <si>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</si>
  <si>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</si>
  <si>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</si>
  <si>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</si>
  <si>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</si>
  <si>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</si>
  <si>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</si>
  <si>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</si>
  <si>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</si>
  <si>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</si>
  <si>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</si>
  <si>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</si>
  <si>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</si>
  <si>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</si>
  <si>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</si>
  <si>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</si>
  <si>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</si>
  <si>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</si>
  <si>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</si>
  <si>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</si>
  <si>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</si>
  <si>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</si>
  <si>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</si>
  <si>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</si>
  <si>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</si>
  <si>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</si>
  <si>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</si>
  <si>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</si>
  <si>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</si>
  <si>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</si>
  <si>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</si>
  <si>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</si>
  <si>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</si>
  <si>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</si>
  <si>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</si>
  <si>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</si>
  <si>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</si>
  <si>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</si>
  <si>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</si>
  <si>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</si>
  <si>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</si>
  <si>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</si>
  <si>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</si>
  <si>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</si>
  <si>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</si>
  <si>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</si>
  <si>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</si>
  <si>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</si>
  <si>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</si>
  <si>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</si>
  <si>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</si>
  <si>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</si>
  <si>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</si>
  <si>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</si>
  <si>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</si>
  <si>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</si>
  <si>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</si>
  <si>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</si>
  <si>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</si>
  <si>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</si>
  <si>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</si>
  <si>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</si>
  <si>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</si>
  <si>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</si>
  <si>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</si>
  <si>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</si>
  <si>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</si>
  <si>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</si>
  <si>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</si>
  <si>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</si>
  <si>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</si>
  <si>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</si>
  <si>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</si>
  <si>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</si>
  <si>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</si>
  <si>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</si>
  <si>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</si>
  <si>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</si>
  <si>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</si>
  <si>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</si>
  <si>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</si>
  <si>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</si>
  <si>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</si>
  <si>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</si>
  <si>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</si>
  <si>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</si>
  <si>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</si>
  <si>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</si>
  <si>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</si>
  <si>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</si>
  <si>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</si>
  <si>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</si>
  <si>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</si>
  <si>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</si>
  <si>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</si>
  <si>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</si>
  <si>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</si>
  <si>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</si>
  <si>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</si>
  <si>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</si>
  <si>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</si>
  <si>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</si>
  <si>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</si>
  <si>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</si>
  <si>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</si>
  <si>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</si>
  <si>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</si>
  <si>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</si>
  <si>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</si>
  <si>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</si>
  <si>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</si>
  <si>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</si>
  <si>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</si>
  <si>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</si>
  <si>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</si>
  <si>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</si>
  <si>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</si>
  <si>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</si>
  <si>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</si>
  <si>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</si>
  <si>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</si>
  <si>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</si>
  <si>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</si>
  <si>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</si>
  <si>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</si>
  <si>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</si>
  <si>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</si>
  <si>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</si>
  <si>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</si>
  <si>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</si>
  <si>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</si>
  <si>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</si>
  <si>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</si>
  <si>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</si>
  <si>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</si>
  <si>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</si>
  <si>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</si>
  <si>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</si>
  <si>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</si>
  <si>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</si>
  <si>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</si>
  <si>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</si>
  <si>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</si>
  <si>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</si>
  <si>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</si>
  <si>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</si>
  <si>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</si>
  <si>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</si>
  <si>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</si>
  <si>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</si>
  <si>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</si>
  <si>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</si>
  <si>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</si>
  <si>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</si>
  <si>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</si>
  <si>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</si>
  <si>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</si>
  <si>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</si>
  <si>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</si>
  <si>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</si>
  <si>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</si>
  <si>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</si>
  <si>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</si>
  <si>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</si>
  <si>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</si>
  <si>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</si>
  <si>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</si>
  <si>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</si>
  <si>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</si>
  <si>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</si>
  <si>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</si>
  <si>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</si>
  <si>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</si>
  <si>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</si>
  <si>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</si>
  <si>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</si>
  <si>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</si>
  <si>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</si>
  <si>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</si>
  <si>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</si>
  <si>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</si>
  <si>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</si>
  <si>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</si>
  <si>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</si>
  <si>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</si>
  <si>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</si>
  <si>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</si>
  <si>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</si>
  <si>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</si>
  <si>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</si>
  <si>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</si>
  <si>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</si>
  <si>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</si>
  <si>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</si>
  <si>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</si>
  <si>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</si>
  <si>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</si>
  <si>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</si>
  <si>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</si>
  <si>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</si>
  <si>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</si>
  <si>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</si>
  <si>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</si>
  <si>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</si>
  <si>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</si>
  <si>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</si>
  <si>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</si>
  <si>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</si>
  <si>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</si>
  <si>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</si>
  <si>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</si>
  <si>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</si>
  <si>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</si>
  <si>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</si>
  <si>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</si>
  <si>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</si>
  <si>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</si>
  <si>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</si>
  <si>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</si>
  <si>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</si>
  <si>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</si>
  <si>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</si>
  <si>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</si>
  <si>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</si>
  <si>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</si>
  <si>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</si>
  <si>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</si>
  <si>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</si>
  <si>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</si>
  <si>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</si>
  <si>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</si>
  <si>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</si>
  <si>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</si>
  <si>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</si>
  <si>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</si>
  <si>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</si>
  <si>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</si>
  <si>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</si>
  <si>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</si>
  <si>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</si>
  <si>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</si>
  <si>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</si>
  <si>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</si>
  <si>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</si>
  <si>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</si>
  <si>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</si>
  <si>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</si>
  <si>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</si>
  <si>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</si>
  <si>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</si>
  <si>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</si>
  <si>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</si>
  <si>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</si>
  <si>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</si>
  <si>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</si>
  <si>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</si>
  <si>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</si>
  <si>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</si>
  <si>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</si>
  <si>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</si>
  <si>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</si>
  <si>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</si>
  <si>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</si>
  <si>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</si>
  <si>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</si>
  <si>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</si>
  <si>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</si>
  <si>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</si>
  <si>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</si>
  <si>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</si>
  <si>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</si>
  <si>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</si>
  <si>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</si>
  <si>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</si>
  <si>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</si>
  <si>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</si>
  <si>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</si>
  <si>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</si>
  <si>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</si>
  <si>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</si>
  <si>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</si>
  <si>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</si>
  <si>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</si>
  <si>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</si>
  <si>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</si>
  <si>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</si>
  <si>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</si>
  <si>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</si>
  <si>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</si>
  <si>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</si>
  <si>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</si>
  <si>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</si>
  <si>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</si>
  <si>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</si>
  <si>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</si>
  <si>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</si>
  <si>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</si>
  <si>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</si>
  <si>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</si>
  <si>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</si>
  <si>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</si>
  <si>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</si>
  <si>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</si>
  <si>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</si>
  <si>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</si>
  <si>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</si>
  <si>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</si>
  <si>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</si>
  <si>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</si>
  <si>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</si>
  <si>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</si>
  <si>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</si>
  <si>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</si>
  <si>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</si>
  <si>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</si>
  <si>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</si>
  <si>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</si>
  <si>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</si>
  <si>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</si>
  <si>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</si>
  <si>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</si>
  <si>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</si>
  <si>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</si>
  <si>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</si>
  <si>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</si>
  <si>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</si>
  <si>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</si>
  <si>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</si>
  <si>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</si>
  <si>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</si>
  <si>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</si>
  <si>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</si>
  <si>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</si>
  <si>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</si>
  <si>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</si>
  <si>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</si>
  <si>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</si>
  <si>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</si>
  <si>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</si>
  <si>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</si>
  <si>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</si>
  <si>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</si>
  <si>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</si>
  <si>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</si>
  <si>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</si>
  <si>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</si>
  <si>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</si>
  <si>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</si>
  <si>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</si>
  <si>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</si>
  <si>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</si>
  <si>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</si>
  <si>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</si>
  <si>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</si>
  <si>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</si>
  <si>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</si>
  <si>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</si>
  <si>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</si>
  <si>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</si>
  <si>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</si>
  <si>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</si>
  <si>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</si>
  <si>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</si>
  <si>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</si>
  <si>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</si>
  <si>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</si>
  <si>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</si>
  <si>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</si>
  <si>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</si>
  <si>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</si>
  <si>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</si>
  <si>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</si>
  <si>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</si>
  <si>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</si>
  <si>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</si>
  <si>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</si>
  <si>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</si>
  <si>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</si>
  <si>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</si>
  <si>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</si>
  <si>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</si>
  <si>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</si>
  <si>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</si>
  <si>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</si>
  <si>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</si>
  <si>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</si>
  <si>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</si>
  <si>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</si>
  <si>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</si>
  <si>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</si>
  <si>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</si>
  <si>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</si>
  <si>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</si>
  <si>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</si>
  <si>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</si>
  <si>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</si>
  <si>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</si>
  <si>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</si>
  <si>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</si>
  <si>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</si>
  <si>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</si>
  <si>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</si>
  <si>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</si>
  <si>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</si>
  <si>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</si>
  <si>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</si>
  <si>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</si>
  <si>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</si>
  <si>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</si>
  <si>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</si>
  <si>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</si>
  <si>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</si>
  <si>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</si>
  <si>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</si>
  <si>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</si>
  <si>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</si>
  <si>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</si>
  <si>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</si>
  <si>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</si>
  <si>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</si>
  <si>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</si>
  <si>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</si>
  <si>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</si>
  <si>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</si>
  <si>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</si>
  <si>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</si>
  <si>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</si>
  <si>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</si>
  <si>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</si>
  <si>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</si>
  <si>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</si>
  <si>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</si>
  <si>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</si>
  <si>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</si>
  <si>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</si>
  <si>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</si>
  <si>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</si>
  <si>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</si>
  <si>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</si>
  <si>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</si>
  <si>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</si>
  <si>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</si>
  <si>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</si>
  <si>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</si>
  <si>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</si>
  <si>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</si>
  <si>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</si>
  <si>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</si>
  <si>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</si>
  <si>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</si>
  <si>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</si>
  <si>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</si>
  <si>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</si>
  <si>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</si>
  <si>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</si>
  <si>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</si>
  <si>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</si>
  <si>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</si>
  <si>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</si>
  <si>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</si>
  <si>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</si>
  <si>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</si>
  <si>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</si>
  <si>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</si>
  <si>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</si>
  <si>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</si>
  <si>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</si>
  <si>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</si>
  <si>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</si>
  <si>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</si>
  <si>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</si>
  <si>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</si>
  <si>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</si>
  <si>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</si>
  <si>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</si>
  <si>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</si>
  <si>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</si>
  <si>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</si>
  <si>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</si>
  <si>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</si>
  <si>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</si>
  <si>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</si>
  <si>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</si>
  <si>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</si>
  <si>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</si>
  <si>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</si>
  <si>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</si>
  <si>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</si>
  <si>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</si>
  <si>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</si>
  <si>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</si>
  <si>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</si>
  <si>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</si>
  <si>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</si>
  <si>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</si>
  <si>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</si>
  <si>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</si>
  <si>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</si>
  <si>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</si>
  <si>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</si>
  <si>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</si>
  <si>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</si>
  <si>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</si>
  <si>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</si>
  <si>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</si>
  <si>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</si>
  <si>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</si>
  <si>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</si>
  <si>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</si>
  <si>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</si>
  <si>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</si>
  <si>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</si>
  <si>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</si>
  <si>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</si>
  <si>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</si>
  <si>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</si>
  <si>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</si>
  <si>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</si>
  <si>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</si>
  <si>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</si>
  <si>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</si>
  <si>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</si>
  <si>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</si>
  <si>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</si>
  <si>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</si>
  <si>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</si>
  <si>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</si>
  <si>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</si>
  <si>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</si>
  <si>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</si>
  <si>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</si>
  <si>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</si>
  <si>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</si>
  <si>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</si>
  <si>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</si>
  <si>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</si>
  <si>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</si>
  <si>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</si>
  <si>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</si>
  <si>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</si>
  <si>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</si>
  <si>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</si>
  <si>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</si>
  <si>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</si>
  <si>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</si>
  <si>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</si>
  <si>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</si>
  <si>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</si>
  <si>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</si>
  <si>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</si>
  <si>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</si>
  <si>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</si>
  <si>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</si>
  <si>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</si>
  <si>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</si>
  <si>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</si>
  <si>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</si>
  <si>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</si>
  <si>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</si>
  <si>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</si>
  <si>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</si>
  <si>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</si>
  <si>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</si>
  <si>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</si>
  <si>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</si>
  <si>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</si>
  <si>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</si>
  <si>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</si>
  <si>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</si>
  <si>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</si>
  <si>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</si>
  <si>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</si>
  <si>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</si>
  <si>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</si>
  <si>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</si>
  <si>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</si>
  <si>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</si>
  <si>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</si>
  <si>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</si>
  <si>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</si>
  <si>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</si>
  <si>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</si>
  <si>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</si>
  <si>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</si>
  <si>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</si>
  <si>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</si>
  <si>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</si>
  <si>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</si>
  <si>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</si>
  <si>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</si>
  <si>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</si>
  <si>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</si>
  <si>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</si>
  <si>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</si>
  <si>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</si>
  <si>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</si>
  <si>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</si>
  <si>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</si>
  <si>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</si>
  <si>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</si>
  <si>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</si>
  <si>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</si>
  <si>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</si>
  <si>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</si>
  <si>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</si>
  <si>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</si>
  <si>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</si>
  <si>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</si>
  <si>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</si>
  <si>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</si>
  <si>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</si>
  <si>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</si>
  <si>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</si>
  <si>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</si>
  <si>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</si>
  <si>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</si>
  <si>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</si>
  <si>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</si>
  <si>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</si>
  <si>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</si>
  <si>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</si>
  <si>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</si>
  <si>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</si>
  <si>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</si>
  <si>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</si>
  <si>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</si>
  <si>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</si>
  <si>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</si>
  <si>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</si>
  <si>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</si>
  <si>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</si>
  <si>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</si>
  <si>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</si>
  <si>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</si>
  <si>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</si>
  <si>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</si>
  <si>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</si>
  <si>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</si>
  <si>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</si>
  <si>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</si>
  <si>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</si>
  <si>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</si>
  <si>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</si>
  <si>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</si>
  <si>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</si>
  <si>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</si>
  <si>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</si>
  <si>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</si>
  <si>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</si>
  <si>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</si>
  <si>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</si>
  <si>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</si>
  <si>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</si>
  <si>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</si>
  <si>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</si>
  <si>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</si>
  <si>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</si>
  <si>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</si>
  <si>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</si>
  <si>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</si>
  <si>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</si>
  <si>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</si>
  <si>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</si>
  <si>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</si>
  <si>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</si>
  <si>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</si>
  <si>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</si>
  <si>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</si>
  <si>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</si>
  <si>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</si>
  <si>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</si>
  <si>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</si>
  <si>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</si>
  <si>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</si>
  <si>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</si>
  <si>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</si>
  <si>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</si>
  <si>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</si>
  <si>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</si>
  <si>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</si>
  <si>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</si>
  <si>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</si>
  <si>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</si>
  <si>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</si>
  <si>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</si>
  <si>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</si>
  <si>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</si>
  <si>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</si>
  <si>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</si>
  <si>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</si>
  <si>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</si>
  <si>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</si>
  <si>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</si>
  <si>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</si>
  <si>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</si>
  <si>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</si>
  <si>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</si>
  <si>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</si>
  <si>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</si>
  <si>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</si>
  <si>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</si>
  <si>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</si>
  <si>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</si>
  <si>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</si>
  <si>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</si>
  <si>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</si>
  <si>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</si>
  <si>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</si>
  <si>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</si>
  <si>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</si>
  <si>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</si>
  <si>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</si>
  <si>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</si>
  <si>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</si>
  <si>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</si>
  <si>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</si>
  <si>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</si>
  <si>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</si>
  <si>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</si>
  <si>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</si>
  <si>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</si>
  <si>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</si>
  <si>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</si>
  <si>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</si>
  <si>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</si>
  <si>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</si>
  <si>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</si>
  <si>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</si>
  <si>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</si>
  <si>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</si>
  <si>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</si>
  <si>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</si>
  <si>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</si>
  <si>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</si>
  <si>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</si>
  <si>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</si>
  <si>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</si>
  <si>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</si>
  <si>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</si>
  <si>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</si>
  <si>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</si>
  <si>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</si>
  <si>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</si>
  <si>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</si>
  <si>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</si>
  <si>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</si>
  <si>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</si>
  <si>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</si>
  <si>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</si>
  <si>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</si>
  <si>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</si>
  <si>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</si>
  <si>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</si>
  <si>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</si>
  <si>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</si>
  <si>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</si>
  <si>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</si>
  <si>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</si>
  <si>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</si>
  <si>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</si>
  <si>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</si>
  <si>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</si>
  <si>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</si>
  <si>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</si>
  <si>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</si>
  <si>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</si>
  <si>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</si>
  <si>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</si>
  <si>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</si>
  <si>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</si>
  <si>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</si>
  <si>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</si>
  <si>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</si>
  <si>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</si>
  <si>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</si>
  <si>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</si>
  <si>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</si>
  <si>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</si>
  <si>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</si>
  <si>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</si>
  <si>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</si>
  <si>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</si>
  <si>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</si>
  <si>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</si>
  <si>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</si>
  <si>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</si>
  <si>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</si>
  <si>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</si>
  <si>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</si>
  <si>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</si>
  <si>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</si>
  <si>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</si>
  <si>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</si>
  <si>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</si>
  <si>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</si>
  <si>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</si>
  <si>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</si>
  <si>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</si>
  <si>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</si>
  <si>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</si>
  <si>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</si>
  <si>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</si>
  <si>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</si>
  <si>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</si>
  <si>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</si>
  <si>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</si>
  <si>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</si>
  <si>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</si>
  <si>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</si>
  <si>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</si>
  <si>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</si>
  <si>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</si>
  <si>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</si>
  <si>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</si>
  <si>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</si>
  <si>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</si>
  <si>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</si>
  <si>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</si>
  <si>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</si>
  <si>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</si>
  <si>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</si>
  <si>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</si>
  <si>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</si>
  <si>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</si>
  <si>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</si>
  <si>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</si>
  <si>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</si>
  <si>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</si>
  <si>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</si>
  <si>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</si>
  <si>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</si>
  <si>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</si>
  <si>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</si>
  <si>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</si>
  <si>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</si>
  <si>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</si>
  <si>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</si>
  <si>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</si>
  <si>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</si>
  <si>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</si>
  <si>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</si>
  <si>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</si>
  <si>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</si>
  <si>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</si>
  <si>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</si>
  <si>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</si>
  <si>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</si>
  <si>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</si>
  <si>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</si>
  <si>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</si>
  <si>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</si>
  <si>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</si>
  <si>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</si>
  <si>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</si>
  <si>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</si>
  <si>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</si>
  <si>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</si>
  <si>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</si>
  <si>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</si>
  <si>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</si>
  <si>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</si>
  <si>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</si>
  <si>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</si>
  <si>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</si>
  <si>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</si>
  <si>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</si>
  <si>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</si>
  <si>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</si>
  <si>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</si>
  <si>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</si>
  <si>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</si>
  <si>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</si>
  <si>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</si>
  <si>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</si>
  <si>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</si>
  <si>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</si>
  <si>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</si>
  <si>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</si>
  <si>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</si>
  <si>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</si>
  <si>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</si>
  <si>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</si>
  <si>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</si>
  <si>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</si>
  <si>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</si>
  <si>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</si>
  <si>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</si>
  <si>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</si>
  <si>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</si>
  <si>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</si>
  <si>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</si>
  <si>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</si>
  <si>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</si>
  <si>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</si>
  <si>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</si>
  <si>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</si>
  <si>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</si>
  <si>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</si>
  <si>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</si>
  <si>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</si>
  <si>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</si>
  <si>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</si>
  <si>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</si>
  <si>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</si>
  <si>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</si>
  <si>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</si>
  <si>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</si>
  <si>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</si>
  <si>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</si>
  <si>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</si>
  <si>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</si>
  <si>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</si>
  <si>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</si>
  <si>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</si>
  <si>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</si>
  <si>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</si>
  <si>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</si>
  <si>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</si>
  <si>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</si>
  <si>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</si>
  <si>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</si>
  <si>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</si>
  <si>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</si>
  <si>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</si>
  <si>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</si>
  <si>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</si>
  <si>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</si>
  <si>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</si>
  <si>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</si>
  <si>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</si>
  <si>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</si>
  <si>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</si>
  <si>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</si>
  <si>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</si>
  <si>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</si>
  <si>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</si>
  <si>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</si>
  <si>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</si>
  <si>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</si>
  <si>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</si>
  <si>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</si>
  <si>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</si>
  <si>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</si>
  <si>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</si>
  <si>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</si>
  <si>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</si>
  <si>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</si>
  <si>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</si>
  <si>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</si>
  <si>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</si>
  <si>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</si>
  <si>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</si>
  <si>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</si>
  <si>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</si>
  <si>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</si>
  <si>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</si>
  <si>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</si>
  <si>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</si>
  <si>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</si>
  <si>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</si>
  <si>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</si>
  <si>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</si>
  <si>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</si>
  <si>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</si>
  <si>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</si>
  <si>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</si>
  <si>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</si>
  <si>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</si>
  <si>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</si>
  <si>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</si>
  <si>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</si>
  <si>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</si>
  <si>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</si>
  <si>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</si>
  <si>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</si>
  <si>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</si>
  <si>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</si>
  <si>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</si>
  <si>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</si>
  <si>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</si>
  <si>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</si>
  <si>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</si>
  <si>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</si>
  <si>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</si>
  <si>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</si>
  <si>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</si>
  <si>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</si>
  <si>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</si>
  <si>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</si>
  <si>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</si>
  <si>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</si>
  <si>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</si>
  <si>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</si>
  <si>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</si>
  <si>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</si>
  <si>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</si>
  <si>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</si>
  <si>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</si>
  <si>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</si>
  <si>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</si>
  <si>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</si>
  <si>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</si>
  <si>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</si>
  <si>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</si>
  <si>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</si>
  <si>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</si>
  <si>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</si>
  <si>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</si>
  <si>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</si>
  <si>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</si>
  <si>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</si>
  <si>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</si>
  <si>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</si>
  <si>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</si>
  <si>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</si>
  <si>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</si>
  <si>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</si>
  <si>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</si>
  <si>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</si>
  <si>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</si>
  <si>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</si>
  <si>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</si>
  <si>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</si>
  <si>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</si>
  <si>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</si>
  <si>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</si>
  <si>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</si>
  <si>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</si>
  <si>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</si>
  <si>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</si>
  <si>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</si>
  <si>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</si>
  <si>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</si>
  <si>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</si>
  <si>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</si>
  <si>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</si>
  <si>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</si>
  <si>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</si>
  <si>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</si>
  <si>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</si>
  <si>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</si>
  <si>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</si>
  <si>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</si>
  <si>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</si>
  <si>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</si>
  <si>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</si>
  <si>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</si>
  <si>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</si>
  <si>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</si>
  <si>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</si>
  <si>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</si>
  <si>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</si>
  <si>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</si>
  <si>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</si>
  <si>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</si>
  <si>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</si>
  <si>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</si>
  <si>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</si>
  <si>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</si>
  <si>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</si>
  <si>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</si>
  <si>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</si>
  <si>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</si>
  <si>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</si>
  <si>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</si>
  <si>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</si>
  <si>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</si>
  <si>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</si>
  <si>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</si>
  <si>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</si>
  <si>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</si>
  <si>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</si>
  <si>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</si>
  <si>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</si>
  <si>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</si>
  <si>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</si>
  <si>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</si>
  <si>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</si>
  <si>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</si>
  <si>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</si>
  <si>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</si>
  <si>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</si>
  <si>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</si>
  <si>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</si>
  <si>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</si>
  <si>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</si>
  <si>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</si>
  <si>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</si>
  <si>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</si>
  <si>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</si>
  <si>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</si>
  <si>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</si>
  <si>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</si>
  <si>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</si>
  <si>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</si>
  <si>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</si>
  <si>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</si>
  <si>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</si>
  <si>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</si>
  <si>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</si>
  <si>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</si>
  <si>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</si>
  <si>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</si>
  <si>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</si>
  <si>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</si>
  <si>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</si>
  <si>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</si>
  <si>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</si>
  <si>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</si>
  <si>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</si>
  <si>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</si>
  <si>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</si>
  <si>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</si>
  <si>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</si>
  <si>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</si>
  <si>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</si>
  <si>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</si>
  <si>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</si>
  <si>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</si>
  <si>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</si>
  <si>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</si>
  <si>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</si>
  <si>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</si>
  <si>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</si>
  <si>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</si>
  <si>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</si>
  <si>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</si>
  <si>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</si>
  <si>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</si>
  <si>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</si>
  <si>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</si>
  <si>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</si>
  <si>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</si>
  <si>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</si>
  <si>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</si>
  <si>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</si>
  <si>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</si>
  <si>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</si>
  <si>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</si>
  <si>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</si>
  <si>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</si>
  <si>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</si>
  <si>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</si>
  <si>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</si>
  <si>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</si>
  <si>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</si>
  <si>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</si>
  <si>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</si>
  <si>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</si>
  <si>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</si>
  <si>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</si>
  <si>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</si>
  <si>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</si>
  <si>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</si>
  <si>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</si>
  <si>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</si>
  <si>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</si>
  <si>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</si>
  <si>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</si>
  <si>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</si>
  <si>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</si>
  <si>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</si>
  <si>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</si>
  <si>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</si>
  <si>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</si>
  <si>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</si>
  <si>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</si>
  <si>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</si>
  <si>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</si>
  <si>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</si>
  <si>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</si>
  <si>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</si>
  <si>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</si>
  <si>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</si>
  <si>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</si>
  <si>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</si>
  <si>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</si>
  <si>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</si>
  <si>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</si>
  <si>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</si>
  <si>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</si>
  <si>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</si>
  <si>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</si>
  <si>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</si>
  <si>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</si>
  <si>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</si>
  <si>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</si>
  <si>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</si>
  <si>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</si>
  <si>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</si>
  <si>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</si>
  <si>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</si>
  <si>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</si>
  <si>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</si>
  <si>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</si>
  <si>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</si>
  <si>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</si>
  <si>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</si>
  <si>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</si>
  <si>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</si>
  <si>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</si>
  <si>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</si>
  <si>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</si>
  <si>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</si>
  <si>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</si>
  <si>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</si>
  <si>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</si>
  <si>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</si>
  <si>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</si>
  <si>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</si>
  <si>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</si>
  <si>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</si>
  <si>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</si>
  <si>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</si>
  <si>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</si>
  <si>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</si>
  <si>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</si>
  <si>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</si>
  <si>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</si>
  <si>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</si>
  <si>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</si>
  <si>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</si>
  <si>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</si>
  <si>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</si>
  <si>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</si>
  <si>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</si>
  <si>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</si>
  <si>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</si>
  <si>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</si>
  <si>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</si>
  <si>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</si>
  <si>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</si>
  <si>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</si>
  <si>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</si>
  <si>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</si>
  <si>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</si>
  <si>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</si>
  <si>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</si>
  <si>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</si>
  <si>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</si>
  <si>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</si>
  <si>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</si>
  <si>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</si>
  <si>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</si>
  <si>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</si>
  <si>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</si>
  <si>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</si>
  <si>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</si>
  <si>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</si>
  <si>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</si>
  <si>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</si>
  <si>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</si>
  <si>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</si>
  <si>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</si>
  <si>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</si>
  <si>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</si>
  <si>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</si>
  <si>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</si>
  <si>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</si>
  <si>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</si>
  <si>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</si>
  <si>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</si>
  <si>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</si>
  <si>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</si>
  <si>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</si>
  <si>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</si>
  <si>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</si>
  <si>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</si>
  <si>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</si>
  <si>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</si>
  <si>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</si>
  <si>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</si>
  <si>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</si>
  <si>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</si>
  <si>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</si>
  <si>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</si>
  <si>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</si>
  <si>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</si>
  <si>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</si>
  <si>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</si>
  <si>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</si>
  <si>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</si>
  <si>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</si>
  <si>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</si>
  <si>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</si>
  <si>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</si>
  <si>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</si>
  <si>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</si>
  <si>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</si>
  <si>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</si>
  <si>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</si>
  <si>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</si>
  <si>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</si>
  <si>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</si>
  <si>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</si>
  <si>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</si>
  <si>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</si>
  <si>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</si>
  <si>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</si>
  <si>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</si>
  <si>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</si>
  <si>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</si>
  <si>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</si>
  <si>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</si>
  <si>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</si>
  <si>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</si>
  <si>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</si>
  <si>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</si>
  <si>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</si>
  <si>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</si>
  <si>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</si>
  <si>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</si>
  <si>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</si>
  <si>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</si>
  <si>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</si>
  <si>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</si>
  <si>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</si>
  <si>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</si>
  <si>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</si>
  <si>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</si>
  <si>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</si>
  <si>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</si>
  <si>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</si>
  <si>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</si>
  <si>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</si>
  <si>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</si>
  <si>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</si>
  <si>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</si>
  <si>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</si>
  <si>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</si>
  <si>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</si>
  <si>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</si>
  <si>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</si>
  <si>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</si>
  <si>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</si>
  <si>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</si>
  <si>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</si>
  <si>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</si>
  <si>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</si>
  <si>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</si>
  <si>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</si>
  <si>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</si>
  <si>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</si>
  <si>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</si>
  <si>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</si>
  <si>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</si>
  <si>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</si>
  <si>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</si>
  <si>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</si>
  <si>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</si>
  <si>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</si>
  <si>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</si>
  <si>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</si>
  <si>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</si>
  <si>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</si>
  <si>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</si>
  <si>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</si>
  <si>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</si>
  <si>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</si>
  <si>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</si>
  <si>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</si>
  <si>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</si>
  <si>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</si>
  <si>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</si>
  <si>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</si>
  <si>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</si>
  <si>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</si>
  <si>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</si>
  <si>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</si>
  <si>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</si>
  <si>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</si>
  <si>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</si>
  <si>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</si>
  <si>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</si>
  <si>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</si>
  <si>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</si>
  <si>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</si>
  <si>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</si>
  <si>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</si>
  <si>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</si>
  <si>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</si>
  <si>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</si>
  <si>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</si>
  <si>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</si>
  <si>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</si>
  <si>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</si>
  <si>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</si>
  <si>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</si>
  <si>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</si>
  <si>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</si>
  <si>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</si>
  <si>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</si>
  <si>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</si>
  <si>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</si>
  <si>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</si>
  <si>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</si>
  <si>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</si>
  <si>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</si>
  <si>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</si>
  <si>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</si>
  <si>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</si>
  <si>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</si>
  <si>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</si>
  <si>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</si>
  <si>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</si>
  <si>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</si>
  <si>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</si>
  <si>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</si>
  <si>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</si>
  <si>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</si>
  <si>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</si>
  <si>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</si>
  <si>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</si>
  <si>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</si>
  <si>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</si>
  <si>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</si>
  <si>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</si>
  <si>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</si>
  <si>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</si>
  <si>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</si>
  <si>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</si>
  <si>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</si>
  <si>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</si>
  <si>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</si>
  <si>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</si>
  <si>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</si>
  <si>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</si>
  <si>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</si>
  <si>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</si>
  <si>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</si>
  <si>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</si>
  <si>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</si>
  <si>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</si>
  <si>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</si>
  <si>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</si>
  <si>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</si>
  <si>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</si>
  <si>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</si>
  <si>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</si>
  <si>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</si>
  <si>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</si>
  <si>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</si>
  <si>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</si>
  <si>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</si>
  <si>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</si>
  <si>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</si>
  <si>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</si>
  <si>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</si>
  <si>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</si>
  <si>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</si>
  <si>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</si>
  <si>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</si>
  <si>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</si>
  <si>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</si>
  <si>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</si>
  <si>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</si>
  <si>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</si>
  <si>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</si>
  <si>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</si>
  <si>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</si>
  <si>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</si>
  <si>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</si>
  <si>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</si>
  <si>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</si>
  <si>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</si>
  <si>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</si>
  <si>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</si>
  <si>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</si>
  <si>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</si>
  <si>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</si>
  <si>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</si>
  <si>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</si>
  <si>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</si>
  <si>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</si>
  <si>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</si>
  <si>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</si>
  <si>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</si>
  <si>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</si>
  <si>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</si>
  <si>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</si>
  <si>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</si>
  <si>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</si>
  <si>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</si>
  <si>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</si>
  <si>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</si>
  <si>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</si>
  <si>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</si>
  <si>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</si>
  <si>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</si>
  <si>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</si>
  <si>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</si>
  <si>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</si>
  <si>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</si>
  <si>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</si>
  <si>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</si>
  <si>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</si>
  <si>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</si>
  <si>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</si>
  <si>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</si>
  <si>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</si>
  <si>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</si>
  <si>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</si>
  <si>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</si>
  <si>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</si>
  <si>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</si>
  <si>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</si>
  <si>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</si>
  <si>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</si>
  <si>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</si>
  <si>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</si>
  <si>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</si>
  <si>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</si>
  <si>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</si>
  <si>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</si>
  <si>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</si>
  <si>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</si>
  <si>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</si>
  <si>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</si>
  <si>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</si>
  <si>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</si>
  <si>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</si>
  <si>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</si>
  <si>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</si>
  <si>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</si>
  <si>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</si>
  <si>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</si>
  <si>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</si>
  <si>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</si>
  <si>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</si>
  <si>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</si>
  <si>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</si>
  <si>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</si>
  <si>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</si>
  <si>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</si>
  <si>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</si>
  <si>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</si>
  <si>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</si>
  <si>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</si>
  <si>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</si>
  <si>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</si>
  <si>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</si>
  <si>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</si>
  <si>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</si>
  <si>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</si>
  <si>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</si>
  <si>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</si>
  <si>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</si>
  <si>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</si>
  <si>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</si>
  <si>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</si>
  <si>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</si>
  <si>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</si>
  <si>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</si>
  <si>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</si>
  <si>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</si>
  <si>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</si>
  <si>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</si>
  <si>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</si>
  <si>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</si>
  <si>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</si>
  <si>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</si>
  <si>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</si>
  <si>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</si>
  <si>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</si>
  <si>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</si>
  <si>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</si>
  <si>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</si>
  <si>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</si>
  <si>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</si>
  <si>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</si>
  <si>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</si>
  <si>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</si>
  <si>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</si>
  <si>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</si>
  <si>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</si>
  <si>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</si>
  <si>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</si>
  <si>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</si>
  <si>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</si>
  <si>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</si>
  <si>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</si>
  <si>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</si>
  <si>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</si>
  <si>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</si>
  <si>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</si>
  <si>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</si>
  <si>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</si>
  <si>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</si>
  <si>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</si>
  <si>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</si>
  <si>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</si>
  <si>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</si>
  <si>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</si>
  <si>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</si>
  <si>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</si>
  <si>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</si>
  <si>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</si>
  <si>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</si>
  <si>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</si>
  <si>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</si>
  <si>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</si>
  <si>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</si>
  <si>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</si>
  <si>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</si>
  <si>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</si>
  <si>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</si>
  <si>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</si>
  <si>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</si>
  <si>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</si>
  <si>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</si>
  <si>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</si>
  <si>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</si>
  <si>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</si>
  <si>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</si>
  <si>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</si>
  <si>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</si>
  <si>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</si>
  <si>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</si>
  <si>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</si>
  <si>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</si>
  <si>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</si>
  <si>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</si>
  <si>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</si>
  <si>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</si>
  <si>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</si>
  <si>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</si>
  <si>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</si>
  <si>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</si>
  <si>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</si>
  <si>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</si>
  <si>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</si>
  <si>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</si>
  <si>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</si>
  <si>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</si>
  <si>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</si>
  <si>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</si>
  <si>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</si>
  <si>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</si>
  <si>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</si>
  <si>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</si>
  <si>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</si>
  <si>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</si>
  <si>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</si>
  <si>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</si>
  <si>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</si>
  <si>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</si>
  <si>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</si>
  <si>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</si>
  <si>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</si>
  <si>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</si>
  <si>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</si>
  <si>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</si>
  <si>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</si>
  <si>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</si>
  <si>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</si>
  <si>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</si>
  <si>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</si>
  <si>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</si>
  <si>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</si>
  <si>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</si>
  <si>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</si>
  <si>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</si>
  <si>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</si>
  <si>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</si>
  <si>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</si>
  <si>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</si>
  <si>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</si>
  <si>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</si>
  <si>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</si>
  <si>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</si>
  <si>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</si>
  <si>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</si>
  <si>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</si>
  <si>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</si>
  <si>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</si>
  <si>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</si>
  <si>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</si>
  <si>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</si>
  <si>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</si>
  <si>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</si>
  <si>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</si>
  <si>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</si>
  <si>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</si>
  <si>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</si>
  <si>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</si>
  <si>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</si>
  <si>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</si>
  <si>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</si>
  <si>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</si>
  <si>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</si>
  <si>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</si>
  <si>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</si>
  <si>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</si>
  <si>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</si>
  <si>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</si>
  <si>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</si>
  <si>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</si>
  <si>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</si>
  <si>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</si>
  <si>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</si>
  <si>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</si>
  <si>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</si>
  <si>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</si>
  <si>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</si>
  <si>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</si>
  <si>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</si>
  <si>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</si>
  <si>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</si>
  <si>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</si>
  <si>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</si>
  <si>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</si>
  <si>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</si>
  <si>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</si>
  <si>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</si>
  <si>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</si>
  <si>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</si>
  <si>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</si>
  <si>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</si>
  <si>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</si>
  <si>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</si>
  <si>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</si>
  <si>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</si>
  <si>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</si>
  <si>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</si>
  <si>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</si>
  <si>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</si>
  <si>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</si>
  <si>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</si>
  <si>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</si>
  <si>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</si>
  <si>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</si>
  <si>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</si>
  <si>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</si>
  <si>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</si>
  <si>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</si>
  <si>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</si>
  <si>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</si>
  <si>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</si>
  <si>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</si>
  <si>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</si>
  <si>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</si>
  <si>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</si>
  <si>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</si>
  <si>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</si>
  <si>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</si>
  <si>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</si>
  <si>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</si>
  <si>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</si>
  <si>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</si>
  <si>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</si>
  <si>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</si>
  <si>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</si>
  <si>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</si>
  <si>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</si>
  <si>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</si>
  <si>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</si>
  <si>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</si>
  <si>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</si>
  <si>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</si>
  <si>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</si>
  <si>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</si>
  <si>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</si>
  <si>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</si>
  <si>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</si>
  <si>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</si>
  <si>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</si>
  <si>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</si>
  <si>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</si>
  <si>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</si>
  <si>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</si>
  <si>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</si>
  <si>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</si>
  <si>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</si>
  <si>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</si>
  <si>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</si>
  <si>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</si>
  <si>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</si>
  <si>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</si>
  <si>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</si>
  <si>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</si>
  <si>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</si>
  <si>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</si>
  <si>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</si>
  <si>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</si>
  <si>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</si>
  <si>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</si>
  <si>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</si>
  <si>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</si>
  <si>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</si>
  <si>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</si>
  <si>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</si>
  <si>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</si>
  <si>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</si>
  <si>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</si>
  <si>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</si>
  <si>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</si>
  <si>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</si>
  <si>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</si>
  <si>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</si>
  <si>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</si>
  <si>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</si>
  <si>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</si>
  <si>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</si>
  <si>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</si>
  <si>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</si>
  <si>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</si>
  <si>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</si>
  <si>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</si>
  <si>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</si>
  <si>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</si>
  <si>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</si>
  <si>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</si>
  <si>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</si>
  <si>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</si>
  <si>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</si>
  <si>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</si>
  <si>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</si>
  <si>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</si>
  <si>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</si>
  <si>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</si>
  <si>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</si>
  <si>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</si>
  <si>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</si>
  <si>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</si>
  <si>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</si>
  <si>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</si>
  <si>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</si>
  <si>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</si>
  <si>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</si>
  <si>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</si>
  <si>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</si>
  <si>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</si>
  <si>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</si>
  <si>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</si>
  <si>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</si>
  <si>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</si>
  <si>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</si>
  <si>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</si>
  <si>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</si>
  <si>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</si>
  <si>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</si>
  <si>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</si>
  <si>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</si>
  <si>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</si>
  <si>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</si>
  <si>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</si>
  <si>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</si>
  <si>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</si>
  <si>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</si>
  <si>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</si>
  <si>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</si>
  <si>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</si>
  <si>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</si>
  <si>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</si>
  <si>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</si>
  <si>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</si>
  <si>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</si>
  <si>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</si>
  <si>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</si>
  <si>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</si>
  <si>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</si>
  <si>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</si>
  <si>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</si>
  <si>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</si>
  <si>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</si>
  <si>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</si>
  <si>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</si>
  <si>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</si>
  <si>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</si>
  <si>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</si>
  <si>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</si>
  <si>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</si>
  <si>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</si>
  <si>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</si>
  <si>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</si>
  <si>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</si>
  <si>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</si>
  <si>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</si>
  <si>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</si>
  <si>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</si>
  <si>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</si>
  <si>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</si>
  <si>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</si>
  <si>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</si>
  <si>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</si>
  <si>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</si>
  <si>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</si>
  <si>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</si>
  <si>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</si>
  <si>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</si>
  <si>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</si>
  <si>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</si>
  <si>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</si>
  <si>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</si>
  <si>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</si>
  <si>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</si>
  <si>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</si>
  <si>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</si>
  <si>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</si>
  <si>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</si>
  <si>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</si>
  <si>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</si>
  <si>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</si>
  <si>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</si>
  <si>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</si>
  <si>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</si>
  <si>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</si>
  <si>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</si>
  <si>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</si>
  <si>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</si>
  <si>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</si>
  <si>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</si>
  <si>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</si>
  <si>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</si>
  <si>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</si>
  <si>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</si>
  <si>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</si>
  <si>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</si>
  <si>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</si>
  <si>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</si>
  <si>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</si>
  <si>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</si>
  <si>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</si>
  <si>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</si>
  <si>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</si>
  <si>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</si>
  <si>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</si>
  <si>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</si>
  <si>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</si>
  <si>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</si>
  <si>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</si>
  <si>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</si>
  <si>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</si>
  <si>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</si>
  <si>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</si>
  <si>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</si>
  <si>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</si>
  <si>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</si>
  <si>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</si>
  <si>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</si>
  <si>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</si>
  <si>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</si>
  <si>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</si>
  <si>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</si>
  <si>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</si>
  <si>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</si>
  <si>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</si>
  <si>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</si>
  <si>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</si>
  <si>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</si>
  <si>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</si>
  <si>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</si>
  <si>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</si>
  <si>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</si>
  <si>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</si>
  <si>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</si>
  <si>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</si>
  <si>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</si>
  <si>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</si>
  <si>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</si>
  <si>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</si>
  <si>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</si>
  <si>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</si>
  <si>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</si>
  <si>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</si>
  <si>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</si>
  <si>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</si>
  <si>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</si>
  <si>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</si>
  <si>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</si>
  <si>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</si>
  <si>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</si>
  <si>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</si>
  <si>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</si>
  <si>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</si>
  <si>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</si>
  <si>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</si>
  <si>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</si>
  <si>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</si>
  <si>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</si>
  <si>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</si>
  <si>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</si>
  <si>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</si>
  <si>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</si>
  <si>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</si>
  <si>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</si>
  <si>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</si>
  <si>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</si>
  <si>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</si>
  <si>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</si>
  <si>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</si>
  <si>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</si>
  <si>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</si>
  <si>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</si>
  <si>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</si>
  <si>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</si>
  <si>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</si>
  <si>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</si>
  <si>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</si>
  <si>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</si>
  <si>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</si>
  <si>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</si>
  <si>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</si>
  <si>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</si>
  <si>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</si>
  <si>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</si>
  <si>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</si>
  <si>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</si>
  <si>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</si>
  <si>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</si>
  <si>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</si>
  <si>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</si>
  <si>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</si>
  <si>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</si>
  <si>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</si>
  <si>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</si>
  <si>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</si>
  <si>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</si>
  <si>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</si>
  <si>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</si>
  <si>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</si>
  <si>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</si>
  <si>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</si>
  <si>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</si>
  <si>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</si>
  <si>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</si>
  <si>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</si>
  <si>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</si>
  <si>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</si>
  <si>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</si>
  <si>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</si>
  <si>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</si>
  <si>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</si>
  <si>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</si>
  <si>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</si>
  <si>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</si>
  <si>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</si>
  <si>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</si>
  <si>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</si>
  <si>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</si>
  <si>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</si>
  <si>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</si>
  <si>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</si>
  <si>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</si>
  <si>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</si>
  <si>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</si>
  <si>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</si>
  <si>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</si>
  <si>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</si>
  <si>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</si>
  <si>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</si>
  <si>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</si>
  <si>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</si>
  <si>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</si>
  <si>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</si>
  <si>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</si>
  <si>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</si>
  <si>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</si>
  <si>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</si>
  <si>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</si>
  <si>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</si>
  <si>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</si>
  <si>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</si>
  <si>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</si>
  <si>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</si>
  <si>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</si>
  <si>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</si>
  <si>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</si>
  <si>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</si>
  <si>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</si>
  <si>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</si>
  <si>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</si>
  <si>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</si>
  <si>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</si>
  <si>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</si>
  <si>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</si>
  <si>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</si>
  <si>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</si>
  <si>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</si>
  <si>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</si>
  <si>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</si>
  <si>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</si>
  <si>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</si>
  <si>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</si>
  <si>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</si>
  <si>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</si>
  <si>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</si>
  <si>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</si>
  <si>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</si>
  <si>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</si>
  <si>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</si>
  <si>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</si>
  <si>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</si>
  <si>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</si>
  <si>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</si>
  <si>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</si>
  <si>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</si>
  <si>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</si>
  <si>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</si>
  <si>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</si>
  <si>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</si>
  <si>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</si>
  <si>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</si>
  <si>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</si>
  <si>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</si>
  <si>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</si>
  <si>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</si>
  <si>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</si>
  <si>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</si>
  <si>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</si>
  <si>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</si>
  <si>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</si>
  <si>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</si>
  <si>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</si>
  <si>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</si>
  <si>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</si>
  <si>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</si>
  <si>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</si>
  <si>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</si>
  <si>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</si>
  <si>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</si>
  <si>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</si>
  <si>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</si>
  <si>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</si>
  <si>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</si>
  <si>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</si>
  <si>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</si>
  <si>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</si>
  <si>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</si>
  <si>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</si>
  <si>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</si>
  <si>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</si>
  <si>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</si>
  <si>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</si>
  <si>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</si>
  <si>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</si>
  <si>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</si>
  <si>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</si>
  <si>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</si>
  <si>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</si>
  <si>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</si>
  <si>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</si>
  <si>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</si>
  <si>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</si>
  <si>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</si>
  <si>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</si>
  <si>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</si>
  <si>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</si>
  <si>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</si>
  <si>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</si>
  <si>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</si>
  <si>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</si>
  <si>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</si>
  <si>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</si>
  <si>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</si>
  <si>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</si>
  <si>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</si>
  <si>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</si>
  <si>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</si>
  <si>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</si>
  <si>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</si>
  <si>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</si>
  <si>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</si>
  <si>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</si>
  <si>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</si>
  <si>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</si>
  <si>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</si>
  <si>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</si>
  <si>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</si>
  <si>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</si>
  <si>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</si>
  <si>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</si>
  <si>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</si>
  <si>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</si>
  <si>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</si>
  <si>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</si>
  <si>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</si>
  <si>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</si>
  <si>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</si>
  <si>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</si>
  <si>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</si>
  <si>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</si>
  <si>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</si>
  <si>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</si>
  <si>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</si>
  <si>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</si>
  <si>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</si>
  <si>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</si>
  <si>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</si>
  <si>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</si>
  <si>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</si>
  <si>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</si>
  <si>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</si>
  <si>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</si>
  <si>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</si>
  <si>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</si>
  <si>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</si>
  <si>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</si>
  <si>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</si>
  <si>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</si>
  <si>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</si>
  <si>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</si>
  <si>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</si>
  <si>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</si>
  <si>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</si>
  <si>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</si>
  <si>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</si>
  <si>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</si>
  <si>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</si>
  <si>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</si>
  <si>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</si>
  <si>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</si>
  <si>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</si>
  <si>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</si>
  <si>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</si>
  <si>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</si>
  <si>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</si>
  <si>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</si>
  <si>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</si>
  <si>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</si>
  <si>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</si>
  <si>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</si>
  <si>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</si>
  <si>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</si>
  <si>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</si>
  <si>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</si>
  <si>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</si>
  <si>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</si>
  <si>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</si>
  <si>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</si>
  <si>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</si>
  <si>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</si>
  <si>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</si>
  <si>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</si>
  <si>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</si>
  <si>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</si>
  <si>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</si>
  <si>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</si>
  <si>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</si>
  <si>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</si>
  <si>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</si>
  <si>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</si>
  <si>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</si>
  <si>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</si>
  <si>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</si>
  <si>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</si>
  <si>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</si>
  <si>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</si>
  <si>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</si>
  <si>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</si>
  <si>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</si>
  <si>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</si>
  <si>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</si>
  <si>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</si>
  <si>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</si>
  <si>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</si>
  <si>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</si>
  <si>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</si>
  <si>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</si>
  <si>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</si>
  <si>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</si>
  <si>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</si>
  <si>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</si>
  <si>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</si>
  <si>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</si>
  <si>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</si>
  <si>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</si>
  <si>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</si>
  <si>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</si>
  <si>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</si>
  <si>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</si>
  <si>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</si>
  <si>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</si>
  <si>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</si>
  <si>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</si>
  <si>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</si>
  <si>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</si>
  <si>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</si>
  <si>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</si>
  <si>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</si>
  <si>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</si>
  <si>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</si>
  <si>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</si>
  <si>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</si>
  <si>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</si>
  <si>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</si>
  <si>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</si>
  <si>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</si>
  <si>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</si>
  <si>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</si>
  <si>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</si>
  <si>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</si>
  <si>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</si>
  <si>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</si>
  <si>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</si>
  <si>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</si>
  <si>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</si>
  <si>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</si>
  <si>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</si>
  <si>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</si>
  <si>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</si>
  <si>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</si>
  <si>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</si>
  <si>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</si>
  <si>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</si>
  <si>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</si>
  <si>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</si>
  <si>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</si>
  <si>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</si>
  <si>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</si>
  <si>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</si>
  <si>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</si>
  <si>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</si>
  <si>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</si>
  <si>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</si>
  <si>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</si>
  <si>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</si>
  <si>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</si>
  <si>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</si>
  <si>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</si>
  <si>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</si>
  <si>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</si>
  <si>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</si>
  <si>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</si>
  <si>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</si>
  <si>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</si>
  <si>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</si>
  <si>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</si>
  <si>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</si>
  <si>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</si>
  <si>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</si>
  <si>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</si>
  <si>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</si>
  <si>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</si>
  <si>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</si>
  <si>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</si>
  <si>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</si>
  <si>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</si>
  <si>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</si>
  <si>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</si>
  <si>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</si>
  <si>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</si>
  <si>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</si>
  <si>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</si>
  <si>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</si>
  <si>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</si>
  <si>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</si>
  <si>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</si>
  <si>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</si>
  <si>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</si>
  <si>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</si>
  <si>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</si>
  <si>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</si>
  <si>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</si>
  <si>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</si>
  <si>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</si>
  <si>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</si>
  <si>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</si>
  <si>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</si>
  <si>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</si>
  <si>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</si>
  <si>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</si>
  <si>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</si>
  <si>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</si>
  <si>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</si>
  <si>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</si>
  <si>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</si>
  <si>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</si>
  <si>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</si>
  <si>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</si>
  <si>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</si>
  <si>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</si>
  <si>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</si>
  <si>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</si>
  <si>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</si>
  <si>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</si>
  <si>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</si>
  <si>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</si>
  <si>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</si>
  <si>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</si>
  <si>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</si>
  <si>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</si>
  <si>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</si>
  <si>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</si>
  <si>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</si>
  <si>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</si>
  <si>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</si>
  <si>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</si>
  <si>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</si>
  <si>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</si>
  <si>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</si>
  <si>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</si>
  <si>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</si>
  <si>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</si>
  <si>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</si>
  <si>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</si>
  <si>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</si>
  <si>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</si>
  <si>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</si>
  <si>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</si>
  <si>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</si>
  <si>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</si>
  <si>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</si>
  <si>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</si>
  <si>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</si>
  <si>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</si>
  <si>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</si>
  <si>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</si>
  <si>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</si>
  <si>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</si>
  <si>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</si>
  <si>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</si>
  <si>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</si>
  <si>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</si>
  <si>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</si>
  <si>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</si>
  <si>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</si>
  <si>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</si>
  <si>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</si>
  <si>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</si>
  <si>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</si>
  <si>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</si>
  <si>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</si>
  <si>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</si>
  <si>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</si>
  <si>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</si>
  <si>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</si>
  <si>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</si>
  <si>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</si>
  <si>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</si>
  <si>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</si>
  <si>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</si>
  <si>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</si>
  <si>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</si>
  <si>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</si>
  <si>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</si>
  <si>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</si>
  <si>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</si>
  <si>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</si>
  <si>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</si>
  <si>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</si>
  <si>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</si>
  <si>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</si>
  <si>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</si>
  <si>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</si>
  <si>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</si>
  <si>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</si>
  <si>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</si>
  <si>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</si>
  <si>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</si>
  <si>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</si>
  <si>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</si>
  <si>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</si>
  <si>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</si>
  <si>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</si>
  <si>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</si>
  <si>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</si>
  <si>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</si>
  <si>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</si>
  <si>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</si>
  <si>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</si>
  <si>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</si>
  <si>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</si>
  <si>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</si>
  <si>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</si>
  <si>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</si>
  <si>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</si>
  <si>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</si>
  <si>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</si>
  <si>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</si>
  <si>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</si>
  <si>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</si>
  <si>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</si>
  <si>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</si>
  <si>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</si>
  <si>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</si>
  <si>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</si>
  <si>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</si>
  <si>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</si>
  <si>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</si>
  <si>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</si>
  <si>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</si>
  <si>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</si>
  <si>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</si>
  <si>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</si>
  <si>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</si>
  <si>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</si>
  <si>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</si>
  <si>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</si>
  <si>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</si>
  <si>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</si>
  <si>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</si>
  <si>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</si>
  <si>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</si>
  <si>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</si>
  <si>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</si>
  <si>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</si>
  <si>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</si>
  <si>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</si>
  <si>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</si>
  <si>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</si>
  <si>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</si>
  <si>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</si>
  <si>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</si>
  <si>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</si>
  <si>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</si>
  <si>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</si>
  <si>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</si>
  <si>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</si>
  <si>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</si>
  <si>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</si>
  <si>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</si>
  <si>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</si>
  <si>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</si>
  <si>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</si>
  <si>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</si>
  <si>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</si>
  <si>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</si>
  <si>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</si>
  <si>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</si>
  <si>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</si>
  <si>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</si>
  <si>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</si>
  <si>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</si>
  <si>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</si>
  <si>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</si>
  <si>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</si>
  <si>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</si>
  <si>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</si>
  <si>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</si>
  <si>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</si>
  <si>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</si>
  <si>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</si>
  <si>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</si>
  <si>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</si>
  <si>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</si>
  <si>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</si>
  <si>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</si>
  <si>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</si>
  <si>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</si>
  <si>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</si>
  <si>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</si>
  <si>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</si>
  <si>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</si>
  <si>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</si>
  <si>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</si>
  <si>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</si>
  <si>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</si>
  <si>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</si>
  <si>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</si>
  <si>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</si>
  <si>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</si>
  <si>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</si>
  <si>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</si>
  <si>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</si>
  <si>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</si>
  <si>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</si>
  <si>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</si>
  <si>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</si>
  <si>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</si>
  <si>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</si>
  <si>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</si>
  <si>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</si>
  <si>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</si>
  <si>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</si>
  <si>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</si>
  <si>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</si>
  <si>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</si>
  <si>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</si>
  <si>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</si>
  <si>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</si>
  <si>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</si>
  <si>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</si>
  <si>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</si>
  <si>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</si>
  <si>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</si>
  <si>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</si>
  <si>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</si>
  <si>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</si>
  <si>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</si>
  <si>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</si>
  <si>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</si>
  <si>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</si>
  <si>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</si>
  <si>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</si>
  <si>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</si>
  <si>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</si>
  <si>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</si>
  <si>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</si>
  <si>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</si>
  <si>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</si>
  <si>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</si>
  <si>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</si>
  <si>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</si>
  <si>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</si>
  <si>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</si>
  <si>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</si>
  <si>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</si>
  <si>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</si>
  <si>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</si>
  <si>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</si>
  <si>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</si>
  <si>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</si>
  <si>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</si>
  <si>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</si>
  <si>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</si>
  <si>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</si>
  <si>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</si>
  <si>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</si>
  <si>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</si>
  <si>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</si>
  <si>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</si>
  <si>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</si>
  <si>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</si>
  <si>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</si>
  <si>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</si>
  <si>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</si>
  <si>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</si>
  <si>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</si>
  <si>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</si>
  <si>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</si>
  <si>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</si>
  <si>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</si>
  <si>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</si>
  <si>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</si>
  <si>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</si>
  <si>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</si>
  <si>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</si>
  <si>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</si>
  <si>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</si>
  <si>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</si>
  <si>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</si>
  <si>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</si>
  <si>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</si>
  <si>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</si>
  <si>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</si>
  <si>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</si>
  <si>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</si>
  <si>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</si>
  <si>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</si>
  <si>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</si>
  <si>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</si>
  <si>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</si>
  <si>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</si>
  <si>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</si>
  <si>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</si>
  <si>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</si>
  <si>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</si>
  <si>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</si>
  <si>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</si>
  <si>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</si>
  <si>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</si>
  <si>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</si>
  <si>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</si>
  <si>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</si>
  <si>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</si>
  <si>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</si>
  <si>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</si>
  <si>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</si>
  <si>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</si>
  <si>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</si>
  <si>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</si>
  <si>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</si>
  <si>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</si>
  <si>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</si>
  <si>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</si>
  <si>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</si>
  <si>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</si>
  <si>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</si>
  <si>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</si>
  <si>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</si>
  <si>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</si>
  <si>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</si>
  <si>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</si>
  <si>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</si>
  <si>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</si>
  <si>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</si>
  <si>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</si>
  <si>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</si>
  <si>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</si>
  <si>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</si>
  <si>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</si>
  <si>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</si>
  <si>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</si>
  <si>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</si>
  <si>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</si>
  <si>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</si>
  <si>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</si>
  <si>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</si>
  <si>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</si>
  <si>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</si>
  <si>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</si>
  <si>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</si>
  <si>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</si>
  <si>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</si>
  <si>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</si>
  <si>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</si>
  <si>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</si>
  <si>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</si>
  <si>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</si>
  <si>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</si>
  <si>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</si>
  <si>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</si>
  <si>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</si>
  <si>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</si>
  <si>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</si>
  <si>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</si>
  <si>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</si>
  <si>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</si>
  <si>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</si>
  <si>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</si>
  <si>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</si>
  <si>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</si>
  <si>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</si>
  <si>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</si>
  <si>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</si>
  <si>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</si>
  <si>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</si>
  <si>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</si>
  <si>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</si>
  <si>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</si>
  <si>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</si>
  <si>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</si>
  <si>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</si>
  <si>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</si>
  <si>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</si>
  <si>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</si>
  <si>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</si>
  <si>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</si>
  <si>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</si>
  <si>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</si>
  <si>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</si>
  <si>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</si>
  <si>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</si>
  <si>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</si>
  <si>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</si>
  <si>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</si>
  <si>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</si>
  <si>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</si>
  <si>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</si>
  <si>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</si>
  <si>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</si>
  <si>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</si>
  <si>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</si>
  <si>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</si>
  <si>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</si>
  <si>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</si>
  <si>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</si>
  <si>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</si>
  <si>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</si>
  <si>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</si>
  <si>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</si>
  <si>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</si>
  <si>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</si>
  <si>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</si>
  <si>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</si>
  <si>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</si>
  <si>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</si>
  <si>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</si>
  <si>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</si>
  <si>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</si>
  <si>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</si>
  <si>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</si>
  <si>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</si>
  <si>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</si>
  <si>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</si>
  <si>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</si>
  <si>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</si>
  <si>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</si>
  <si>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</si>
  <si>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</si>
  <si>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</si>
  <si>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</si>
  <si>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</si>
  <si>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</si>
  <si>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</si>
  <si>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</si>
  <si>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</si>
  <si>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</si>
  <si>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</si>
  <si>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</si>
  <si>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</si>
  <si>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</si>
  <si>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</si>
  <si>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</si>
  <si>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</si>
  <si>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</si>
  <si>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</si>
  <si>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</si>
  <si>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</si>
  <si>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</si>
  <si>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</si>
  <si>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</si>
  <si>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</si>
  <si>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</si>
  <si>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</si>
  <si>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</si>
  <si>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</si>
  <si>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</si>
  <si>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</si>
  <si>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</si>
  <si>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</si>
  <si>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</si>
  <si>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</si>
  <si>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</si>
  <si>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</si>
  <si>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</si>
  <si>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</si>
  <si>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</si>
  <si>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</si>
  <si>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</si>
  <si>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</si>
  <si>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</si>
  <si>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</si>
  <si>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</si>
  <si>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</si>
  <si>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</si>
  <si>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</si>
  <si>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</si>
  <si>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</si>
  <si>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</si>
  <si>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</si>
  <si>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</si>
  <si>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</si>
  <si>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</si>
  <si>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</si>
  <si>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</si>
  <si>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</si>
  <si>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</si>
  <si>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</si>
  <si>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</si>
  <si>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</si>
  <si>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</si>
  <si>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</si>
  <si>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</si>
  <si>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</si>
  <si>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</si>
  <si>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</si>
  <si>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</si>
  <si>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</si>
  <si>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</si>
  <si>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</si>
  <si>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</si>
  <si>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</si>
  <si>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</si>
  <si>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</si>
  <si>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</si>
  <si>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</si>
  <si>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</si>
  <si>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</si>
  <si>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</si>
  <si>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</si>
  <si>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</si>
  <si>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</si>
  <si>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</si>
  <si>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</si>
  <si>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</si>
  <si>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</si>
  <si>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</si>
  <si>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</si>
  <si>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</si>
  <si>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</si>
  <si>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</si>
  <si>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</si>
  <si>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</si>
  <si>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</si>
  <si>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</si>
  <si>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</si>
  <si>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</si>
  <si>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</si>
  <si>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</si>
  <si>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</si>
  <si>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</si>
  <si>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</si>
  <si>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</si>
  <si>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</si>
  <si>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</si>
  <si>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</si>
  <si>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</si>
  <si>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</si>
  <si>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</si>
  <si>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</si>
  <si>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</si>
  <si>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</si>
  <si>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</si>
  <si>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</si>
  <si>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</si>
  <si>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</si>
  <si>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</si>
  <si>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</si>
  <si>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</si>
  <si>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</si>
  <si>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</si>
  <si>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</si>
  <si>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</si>
  <si>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</si>
  <si>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</si>
  <si>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</si>
  <si>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</si>
  <si>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</si>
  <si>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</si>
  <si>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</si>
  <si>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</si>
  <si>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</si>
  <si>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</si>
  <si>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</si>
  <si>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</si>
  <si>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</si>
  <si>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</si>
  <si>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</si>
  <si>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</si>
  <si>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</si>
  <si>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</si>
  <si>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</si>
  <si>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</si>
  <si>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</si>
  <si>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</si>
  <si>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</si>
  <si>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</si>
  <si>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</si>
  <si>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</si>
  <si>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</si>
  <si>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</si>
  <si>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</si>
  <si>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</si>
  <si>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</si>
  <si>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</si>
  <si>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</si>
  <si>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</si>
  <si>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</si>
  <si>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</si>
  <si>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</si>
  <si>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</si>
  <si>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</si>
  <si>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</si>
  <si>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</si>
  <si>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</si>
  <si>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</si>
  <si>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</si>
  <si>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</si>
  <si>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</si>
  <si>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</si>
  <si>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</si>
  <si>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</si>
  <si>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</si>
  <si>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</si>
  <si>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</si>
  <si>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</si>
  <si>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</si>
  <si>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</si>
  <si>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</si>
  <si>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</si>
  <si>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</si>
  <si>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</si>
  <si>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</si>
  <si>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</si>
  <si>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</si>
  <si>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</si>
  <si>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</si>
  <si>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</si>
  <si>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</si>
  <si>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</si>
  <si>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</si>
  <si>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</si>
  <si>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</si>
  <si>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</si>
  <si>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</si>
  <si>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</si>
  <si>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</si>
  <si>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</si>
  <si>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</si>
  <si>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</si>
  <si>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</si>
  <si>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</si>
  <si>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</si>
  <si>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</si>
  <si>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</si>
  <si>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</si>
  <si>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</si>
  <si>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</si>
  <si>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</si>
  <si>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</si>
  <si>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</si>
  <si>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</si>
  <si>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</si>
  <si>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</si>
  <si>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</si>
  <si>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</si>
  <si>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</si>
  <si>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</si>
  <si>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</si>
  <si>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</si>
  <si>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</si>
  <si>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</si>
  <si>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</si>
  <si>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</si>
  <si>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</si>
  <si>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</si>
  <si>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</si>
  <si>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</si>
  <si>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</si>
  <si>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</si>
  <si>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</si>
  <si>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</si>
  <si>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</si>
  <si>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</si>
  <si>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</si>
  <si>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</si>
  <si>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</si>
  <si>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</si>
  <si>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</si>
  <si>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</si>
  <si>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</si>
  <si>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</si>
  <si>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</si>
  <si>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</si>
  <si>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</si>
  <si>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</si>
  <si>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</si>
  <si>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</si>
  <si>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</si>
  <si>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</si>
  <si>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</si>
  <si>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</si>
  <si>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</si>
  <si>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</si>
  <si>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</si>
  <si>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</si>
  <si>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</si>
  <si>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</si>
  <si>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</si>
  <si>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</si>
  <si>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</si>
  <si>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</si>
  <si>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</si>
  <si>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</si>
  <si>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</si>
  <si>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</si>
  <si>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</si>
  <si>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</si>
  <si>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</si>
  <si>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</si>
  <si>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</si>
  <si>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</si>
  <si>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</si>
  <si>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</si>
  <si>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</si>
  <si>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</si>
  <si>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</si>
  <si>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</si>
  <si>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</si>
  <si>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</si>
  <si>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</si>
  <si>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</si>
  <si>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</si>
  <si>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</si>
  <si>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</si>
  <si>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</si>
  <si>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</si>
  <si>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</si>
  <si>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</si>
  <si>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</si>
  <si>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</si>
  <si>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</si>
  <si>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</si>
  <si>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</si>
  <si>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</si>
  <si>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</si>
  <si>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</si>
  <si>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</si>
  <si>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</si>
  <si>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</si>
  <si>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</si>
  <si>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</si>
  <si>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</si>
  <si>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</si>
  <si>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</si>
  <si>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</si>
  <si>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</si>
  <si>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</si>
  <si>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</si>
  <si>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</si>
  <si>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</si>
  <si>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</si>
  <si>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</si>
  <si>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</si>
  <si>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</si>
  <si>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</si>
  <si>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</si>
  <si>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</si>
  <si>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</si>
  <si>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</si>
  <si>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</si>
  <si>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</si>
  <si>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</si>
  <si>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</si>
  <si>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</si>
  <si>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</si>
  <si>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</si>
  <si>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</si>
  <si>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</si>
  <si>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</si>
  <si>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</si>
  <si>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</si>
  <si>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</si>
  <si>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</si>
  <si>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</si>
  <si>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</si>
  <si>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</si>
  <si>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</si>
  <si>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</si>
  <si>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</si>
  <si>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</si>
  <si>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</si>
  <si>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</si>
  <si>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</si>
  <si>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</si>
  <si>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</si>
  <si>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</si>
  <si>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</si>
  <si>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</si>
  <si>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</si>
  <si>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</si>
  <si>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</si>
  <si>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</si>
  <si>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</si>
  <si>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</si>
  <si>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</si>
  <si>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</si>
  <si>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</si>
  <si>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</si>
  <si>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</si>
  <si>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</si>
  <si>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</si>
  <si>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</si>
  <si>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</si>
  <si>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</si>
  <si>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</si>
  <si>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</si>
  <si>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</si>
  <si>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</si>
  <si>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</si>
  <si>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</si>
  <si>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</si>
  <si>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</si>
  <si>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</si>
  <si>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</si>
  <si>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</si>
  <si>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</si>
  <si>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</si>
  <si>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</si>
  <si>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</si>
  <si>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</si>
  <si>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</si>
  <si>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</si>
  <si>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</si>
  <si>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</si>
  <si>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</si>
  <si>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</si>
  <si>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</si>
  <si>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</si>
  <si>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</si>
  <si>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</si>
  <si>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</si>
  <si>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</si>
  <si>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</si>
  <si>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</si>
  <si>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</si>
  <si>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</si>
  <si>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</si>
  <si>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</si>
  <si>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</si>
  <si>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</si>
  <si>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</si>
  <si>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</si>
  <si>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</si>
  <si>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</si>
  <si>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</si>
  <si>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</si>
  <si>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</si>
  <si>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</si>
  <si>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</si>
  <si>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</si>
  <si>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</si>
  <si>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</si>
  <si>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</si>
  <si>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</si>
  <si>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</si>
  <si>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</si>
  <si>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</si>
  <si>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</si>
  <si>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</si>
  <si>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</si>
  <si>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</si>
  <si>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</si>
  <si>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</si>
  <si>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</si>
  <si>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</si>
  <si>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</si>
  <si>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</si>
  <si>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</si>
  <si>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</si>
  <si>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</si>
  <si>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</si>
  <si>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</si>
  <si>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</si>
  <si>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</si>
  <si>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</si>
  <si>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</si>
  <si>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</si>
  <si>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</si>
  <si>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</si>
  <si>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</si>
  <si>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</si>
  <si>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</si>
  <si>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</si>
  <si>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</si>
  <si>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</si>
  <si>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</si>
  <si>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</si>
  <si>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</si>
  <si>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</si>
  <si>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</si>
  <si>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</si>
  <si>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</si>
  <si>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</si>
  <si>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</si>
  <si>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</si>
  <si>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</si>
  <si>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</si>
  <si>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</si>
  <si>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</si>
  <si>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</si>
  <si>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</si>
  <si>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</si>
  <si>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</si>
  <si>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</si>
  <si>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</si>
  <si>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</si>
  <si>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</si>
  <si>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</si>
  <si>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</si>
  <si>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</si>
  <si>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</si>
  <si>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</si>
  <si>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</si>
  <si>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</si>
  <si>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</si>
  <si>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</si>
  <si>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</si>
  <si>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</si>
  <si>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</si>
  <si>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</si>
  <si>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</si>
  <si>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</si>
  <si>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</si>
  <si>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</si>
  <si>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</si>
  <si>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</si>
  <si>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</si>
  <si>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</si>
  <si>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</si>
  <si>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</si>
  <si>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</si>
  <si>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</si>
  <si>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</si>
  <si>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</si>
  <si>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</si>
  <si>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</si>
  <si>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</si>
  <si>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</si>
  <si>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</si>
  <si>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</si>
  <si>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</si>
  <si>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</si>
  <si>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</si>
  <si>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</si>
  <si>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</si>
  <si>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</si>
  <si>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</si>
  <si>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</si>
  <si>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</si>
  <si>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</si>
  <si>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</si>
  <si>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</si>
  <si>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</si>
  <si>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</si>
  <si>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</si>
  <si>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</si>
  <si>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</si>
  <si>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</si>
  <si>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</si>
  <si>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</si>
  <si>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</si>
  <si>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</si>
  <si>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</si>
  <si>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</si>
  <si>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</si>
  <si>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</si>
  <si>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</si>
  <si>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</si>
  <si>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</si>
  <si>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</si>
  <si>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</si>
  <si>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</si>
  <si>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</si>
  <si>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</si>
  <si>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</si>
  <si>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</si>
  <si>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</si>
  <si>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</si>
  <si>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</si>
  <si>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</si>
  <si>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</si>
  <si>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</si>
  <si>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</si>
  <si>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</si>
  <si>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</si>
  <si>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</si>
  <si>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</si>
  <si>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</si>
  <si>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</si>
  <si>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</si>
  <si>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</si>
  <si>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</si>
  <si>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</si>
  <si>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</si>
  <si>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</si>
  <si>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</si>
  <si>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</si>
  <si>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</si>
  <si>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</si>
  <si>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</si>
  <si>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</si>
  <si>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</si>
  <si>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</si>
  <si>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</si>
  <si>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</si>
  <si>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</si>
  <si>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</si>
  <si>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</si>
  <si>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</si>
  <si>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</si>
  <si>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</si>
  <si>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</si>
  <si>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</si>
  <si>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</si>
  <si>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</si>
  <si>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</si>
  <si>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</si>
  <si>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</si>
  <si>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</si>
  <si>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</si>
  <si>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</si>
  <si>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</si>
  <si>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</si>
  <si>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</si>
  <si>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</si>
  <si>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</si>
  <si>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</si>
  <si>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</si>
  <si>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</si>
  <si>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</si>
  <si>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</si>
  <si>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</si>
  <si>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</si>
  <si>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</si>
  <si>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</si>
  <si>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</si>
  <si>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</si>
  <si>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</si>
  <si>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</si>
  <si>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</si>
  <si>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</si>
  <si>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</si>
  <si>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</si>
  <si>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</si>
  <si>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</si>
  <si>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</si>
  <si>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</si>
  <si>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</si>
  <si>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</si>
  <si>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</si>
  <si>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</si>
  <si>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</si>
  <si>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</si>
  <si>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</si>
  <si>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</si>
  <si>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</si>
  <si>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</si>
  <si>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</si>
  <si>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</si>
  <si>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</si>
  <si>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</si>
  <si>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</si>
  <si>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</si>
  <si>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</si>
  <si>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</si>
  <si>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</si>
  <si>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</si>
  <si>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</si>
  <si>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</si>
  <si>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</si>
  <si>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</si>
  <si>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</si>
  <si>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</si>
  <si>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</si>
  <si>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</si>
  <si>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</si>
  <si>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</si>
  <si>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</si>
  <si>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</si>
  <si>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</si>
  <si>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</si>
  <si>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</si>
  <si>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</si>
  <si>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</si>
  <si>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</si>
  <si>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</si>
  <si>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</si>
  <si>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</si>
  <si>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</si>
  <si>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</si>
  <si>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</si>
  <si>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</si>
  <si>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</si>
  <si>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</si>
  <si>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</si>
  <si>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</si>
  <si>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</si>
  <si>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</si>
  <si>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</si>
  <si>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</si>
  <si>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</si>
  <si>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</si>
  <si>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</si>
  <si>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</si>
  <si>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</si>
  <si>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</si>
  <si>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</si>
  <si>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</si>
  <si>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</si>
  <si>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</si>
  <si>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</si>
  <si>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</si>
  <si>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</si>
  <si>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</si>
  <si>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</si>
  <si>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</si>
  <si>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</si>
  <si>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</si>
  <si>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</si>
  <si>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</si>
  <si>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</si>
  <si>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</si>
  <si>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</si>
  <si>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</si>
  <si>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</si>
  <si>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</si>
  <si>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</si>
  <si>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</si>
  <si>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</si>
  <si>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</si>
  <si>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</si>
  <si>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</si>
  <si>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</si>
  <si>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</si>
  <si>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</si>
  <si>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</si>
  <si>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</si>
  <si>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</si>
  <si>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</si>
  <si>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</si>
  <si>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</si>
  <si>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</si>
  <si>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</si>
  <si>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</si>
  <si>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</si>
  <si>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</si>
  <si>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</si>
  <si>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</si>
  <si>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</si>
  <si>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</si>
  <si>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</si>
  <si>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</si>
  <si>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</si>
  <si>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</si>
  <si>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</si>
  <si>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</si>
  <si>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</si>
  <si>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</si>
  <si>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</si>
  <si>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</si>
  <si>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</si>
  <si>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</si>
  <si>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</si>
  <si>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</si>
  <si>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</si>
  <si>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</si>
  <si>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</si>
  <si>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</si>
  <si>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</si>
  <si>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</si>
  <si>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</si>
  <si>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</si>
  <si>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</si>
  <si>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</si>
  <si>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</si>
  <si>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</si>
  <si>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</si>
  <si>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</si>
  <si>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</si>
  <si>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</si>
  <si>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</si>
  <si>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</si>
  <si>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</si>
  <si>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</si>
  <si>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</si>
  <si>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</si>
  <si>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</si>
  <si>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</si>
  <si>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</si>
  <si>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</si>
  <si>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</si>
  <si>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</si>
  <si>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</si>
  <si>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</si>
  <si>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</si>
  <si>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</si>
  <si>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</si>
  <si>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</si>
  <si>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</si>
  <si>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</si>
  <si>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</si>
  <si>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</si>
  <si>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</si>
  <si>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</si>
  <si>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</si>
  <si>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</si>
  <si>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</si>
  <si>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</si>
  <si>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</si>
  <si>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</si>
  <si>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</si>
  <si>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</si>
  <si>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</si>
  <si>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</si>
  <si>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</si>
  <si>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</si>
  <si>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</si>
  <si>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</si>
  <si>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</si>
  <si>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</si>
  <si>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</si>
  <si>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</si>
  <si>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</si>
  <si>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</si>
  <si>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</si>
  <si>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</si>
  <si>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</si>
  <si>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</si>
  <si>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</si>
  <si>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</si>
  <si>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</si>
  <si>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</si>
  <si>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</si>
  <si>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</si>
  <si>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</si>
  <si>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</si>
  <si>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</si>
  <si>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</si>
  <si>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</si>
  <si>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</si>
  <si>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</si>
  <si>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</si>
  <si>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</si>
  <si>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</si>
  <si>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</si>
  <si>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</si>
  <si>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</si>
  <si>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</si>
  <si>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</si>
  <si>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</si>
  <si>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</si>
  <si>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</si>
  <si>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</si>
  <si>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</si>
  <si>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</si>
  <si>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</si>
  <si>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</si>
  <si>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</si>
  <si>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</si>
  <si>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</si>
  <si>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</si>
  <si>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</si>
  <si>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</si>
  <si>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</si>
  <si>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</si>
  <si>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</si>
  <si>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</si>
  <si>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</si>
  <si>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</si>
  <si>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</si>
  <si>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</si>
  <si>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</si>
  <si>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</si>
  <si>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</si>
  <si>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</si>
  <si>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</si>
  <si>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</si>
  <si>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</si>
  <si>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</si>
  <si>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</si>
  <si>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</si>
  <si>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</si>
  <si>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</si>
  <si>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</si>
  <si>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</si>
  <si>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</si>
  <si>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</si>
  <si>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</si>
  <si>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</si>
  <si>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</si>
  <si>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</si>
  <si>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</si>
  <si>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</si>
  <si>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</si>
  <si>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</si>
  <si>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</si>
  <si>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</si>
  <si>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</si>
  <si>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</si>
  <si>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</si>
  <si>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</si>
  <si>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</si>
  <si>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</si>
  <si>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</si>
  <si>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</si>
  <si>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</si>
  <si>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</si>
  <si>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</si>
  <si>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</si>
  <si>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</si>
  <si>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</si>
  <si>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</si>
  <si>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</si>
  <si>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</si>
  <si>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</si>
  <si>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</si>
  <si>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</si>
  <si>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</si>
  <si>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</si>
  <si>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</si>
  <si>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</si>
  <si>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</si>
  <si>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</si>
  <si>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</si>
  <si>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</si>
  <si>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</si>
  <si>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</si>
  <si>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</si>
  <si>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</si>
  <si>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</si>
  <si>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</si>
  <si>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</si>
  <si>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</si>
  <si>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</si>
  <si>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</si>
  <si>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</si>
  <si>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</si>
  <si>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</si>
  <si>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</si>
  <si>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</si>
  <si>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</si>
  <si>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</si>
  <si>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</si>
  <si>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</si>
  <si>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</si>
  <si>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</si>
  <si>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</si>
  <si>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</si>
  <si>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</si>
  <si>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</si>
  <si>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</si>
  <si>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</si>
  <si>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</si>
  <si>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</si>
  <si>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</si>
  <si>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</si>
  <si>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</si>
  <si>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</si>
  <si>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</si>
  <si>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</si>
  <si>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</si>
  <si>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</si>
  <si>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</si>
  <si>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</si>
  <si>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</si>
  <si>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</si>
  <si>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</si>
  <si>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</si>
  <si>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</si>
  <si>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</si>
  <si>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</si>
  <si>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</si>
  <si>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</si>
  <si>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</si>
  <si>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</si>
  <si>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</si>
  <si>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</si>
  <si>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</si>
  <si>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</si>
  <si>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</si>
  <si>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</si>
  <si>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</si>
  <si>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</si>
  <si>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</si>
  <si>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</si>
  <si>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</si>
  <si>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</si>
  <si>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</si>
  <si>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</si>
  <si>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</si>
  <si>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</si>
  <si>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</si>
  <si>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</si>
  <si>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</si>
  <si>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</si>
  <si>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</si>
  <si>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</si>
  <si>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</si>
  <si>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</si>
  <si>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</si>
  <si>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</si>
  <si>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</si>
  <si>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</si>
  <si>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</si>
  <si>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</si>
  <si>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</si>
  <si>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</si>
  <si>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</si>
  <si>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</si>
  <si>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</si>
  <si>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</si>
  <si>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</si>
  <si>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</si>
  <si>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</si>
  <si>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</si>
  <si>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</si>
  <si>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</si>
  <si>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</si>
  <si>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</si>
  <si>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</si>
  <si>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</si>
  <si>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</si>
  <si>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</si>
  <si>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</si>
  <si>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</si>
  <si>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</si>
  <si>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</si>
  <si>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</si>
  <si>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</si>
  <si>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</si>
  <si>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</si>
  <si>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</si>
  <si>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</si>
  <si>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</si>
  <si>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</si>
  <si>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</si>
  <si>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</si>
  <si>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</si>
  <si>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</si>
  <si>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</si>
  <si>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</si>
  <si>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</si>
  <si>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</si>
  <si>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</si>
  <si>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</si>
  <si>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</si>
  <si>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</si>
  <si>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</si>
  <si>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</si>
  <si>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</si>
  <si>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</si>
  <si>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</si>
  <si>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</si>
  <si>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</si>
  <si>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</si>
  <si>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</si>
  <si>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</si>
  <si>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</si>
  <si>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</si>
  <si>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</si>
  <si>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</si>
  <si>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</si>
  <si>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</si>
  <si>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</si>
  <si>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</si>
  <si>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</si>
  <si>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</si>
  <si>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</si>
  <si>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</si>
  <si>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</si>
  <si>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</si>
  <si>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</si>
  <si>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</si>
  <si>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</si>
  <si>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</si>
  <si>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</si>
  <si>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</si>
  <si>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</si>
  <si>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</si>
  <si>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</si>
  <si>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</si>
  <si>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</si>
  <si>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</si>
  <si>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</si>
  <si>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</si>
  <si>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</si>
  <si>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</si>
  <si>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</si>
  <si>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</si>
  <si>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</si>
  <si>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</si>
  <si>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</si>
  <si>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</si>
  <si>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</si>
  <si>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</si>
  <si>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</si>
  <si>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</si>
  <si>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</si>
  <si>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</si>
  <si>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</si>
  <si>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</si>
  <si>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</si>
  <si>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</si>
  <si>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</si>
  <si>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</si>
  <si>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</si>
  <si>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</si>
  <si>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</si>
  <si>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</si>
  <si>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</si>
  <si>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</si>
  <si>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</si>
  <si>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</si>
  <si>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</si>
  <si>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</si>
  <si>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</si>
  <si>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</si>
  <si>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</si>
  <si>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</si>
  <si>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</si>
  <si>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</si>
  <si>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</si>
  <si>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</si>
  <si>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</si>
  <si>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</si>
  <si>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</si>
  <si>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</si>
  <si>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</si>
  <si>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</si>
  <si>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</si>
  <si>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</si>
  <si>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</si>
  <si>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</si>
  <si>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</si>
  <si>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</si>
  <si>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</si>
  <si>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</si>
  <si>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</si>
  <si>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</si>
  <si>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</si>
  <si>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</si>
  <si>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</si>
  <si>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</si>
  <si>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</si>
  <si>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</si>
  <si>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</si>
  <si>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</si>
  <si>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</si>
  <si>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</si>
  <si>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</si>
  <si>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</si>
  <si>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</si>
  <si>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</si>
  <si>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</si>
  <si>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</si>
  <si>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</si>
  <si>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</si>
  <si>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</si>
  <si>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</si>
  <si>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</si>
  <si>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</si>
  <si>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</si>
  <si>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</si>
  <si>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</si>
  <si>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</si>
  <si>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</si>
  <si>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</si>
  <si>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</si>
  <si>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</si>
  <si>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</si>
  <si>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</si>
  <si>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</si>
  <si>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</si>
  <si>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</si>
  <si>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</si>
  <si>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</si>
  <si>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</si>
  <si>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</si>
  <si>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</si>
  <si>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</si>
  <si>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</si>
  <si>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</si>
  <si>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</si>
  <si>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</si>
  <si>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</si>
  <si>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</si>
  <si>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</si>
  <si>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</si>
  <si>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</si>
  <si>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</si>
  <si>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</si>
  <si>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</si>
  <si>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</si>
  <si>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</si>
  <si>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</si>
  <si>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</si>
  <si>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</si>
  <si>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</si>
  <si>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</si>
  <si>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</si>
  <si>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</si>
  <si>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</si>
  <si>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</si>
  <si>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</si>
  <si>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</si>
  <si>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</si>
  <si>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</si>
  <si>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</si>
  <si>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</si>
  <si>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</si>
  <si>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</si>
  <si>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</si>
  <si>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</si>
  <si>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</si>
  <si>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</si>
  <si>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</si>
  <si>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</si>
  <si>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</si>
  <si>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</si>
  <si>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</si>
  <si>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</si>
  <si>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</si>
  <si>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</si>
  <si>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</si>
  <si>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</si>
  <si>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</si>
  <si>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</si>
  <si>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</si>
  <si>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</si>
  <si>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</si>
  <si>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</si>
  <si>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</si>
  <si>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</si>
  <si>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</si>
  <si>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</si>
  <si>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</si>
  <si>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</si>
  <si>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</si>
  <si>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</si>
  <si>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</si>
  <si>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</si>
  <si>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</si>
  <si>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</si>
  <si>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</si>
  <si>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</si>
  <si>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</si>
  <si>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</si>
  <si>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</si>
  <si>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</si>
  <si>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</si>
  <si>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</si>
  <si>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</si>
  <si>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</si>
  <si>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</si>
  <si>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</si>
  <si>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</si>
  <si>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</si>
  <si>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</si>
  <si>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</si>
  <si>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</si>
  <si>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</si>
  <si>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</si>
  <si>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</si>
  <si>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</si>
  <si>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</si>
  <si>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</si>
  <si>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</si>
  <si>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</si>
  <si>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</si>
  <si>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</si>
  <si>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</si>
  <si>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</si>
  <si>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</si>
  <si>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</si>
  <si>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</si>
  <si>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</si>
  <si>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</si>
  <si>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</si>
  <si>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</si>
  <si>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</si>
  <si>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</si>
  <si>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</si>
  <si>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</si>
  <si>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</si>
  <si>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</si>
  <si>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</si>
  <si>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</si>
  <si>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</si>
  <si>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</si>
  <si>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</si>
  <si>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</si>
  <si>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</si>
  <si>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</si>
  <si>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</si>
  <si>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</si>
  <si>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</si>
  <si>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</si>
  <si>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</si>
  <si>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</si>
  <si>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</si>
  <si>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</si>
  <si>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</si>
  <si>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</si>
  <si>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</si>
  <si>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</si>
  <si>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</si>
  <si>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</si>
  <si>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</si>
  <si>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</si>
  <si>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</si>
  <si>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</si>
  <si>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</si>
  <si>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</si>
  <si>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</si>
  <si>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</si>
  <si>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</si>
  <si>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</si>
  <si>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</si>
  <si>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</si>
  <si>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</si>
  <si>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</si>
  <si>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</si>
  <si>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</si>
  <si>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</si>
  <si>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</si>
  <si>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</si>
  <si>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</si>
  <si>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</si>
  <si>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</si>
  <si>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</si>
  <si>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</si>
  <si>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</si>
  <si>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</si>
  <si>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</si>
  <si>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</si>
  <si>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</si>
  <si>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</si>
  <si>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</si>
  <si>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</si>
  <si>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</si>
  <si>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</si>
  <si>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</si>
  <si>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</si>
  <si>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</si>
  <si>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</si>
  <si>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</si>
  <si>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</si>
  <si>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</si>
  <si>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</si>
  <si>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</si>
  <si>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</si>
  <si>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</si>
  <si>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</si>
  <si>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</si>
  <si>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</si>
  <si>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</si>
  <si>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</si>
  <si>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</si>
  <si>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</si>
  <si>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</si>
  <si>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</si>
  <si>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</si>
  <si>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</si>
  <si>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</si>
  <si>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</si>
  <si>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</si>
  <si>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</si>
  <si>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</si>
  <si>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</si>
  <si>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</si>
  <si>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</si>
  <si>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</si>
  <si>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</si>
  <si>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</si>
  <si>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</si>
  <si>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</si>
  <si>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</si>
  <si>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</si>
  <si>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</si>
  <si>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</si>
  <si>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</si>
  <si>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</si>
  <si>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</si>
  <si>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</si>
  <si>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</si>
  <si>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</si>
  <si>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</si>
  <si>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</si>
  <si>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</si>
  <si>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</si>
  <si>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</si>
  <si>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</si>
  <si>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</si>
  <si>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</si>
  <si>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</si>
  <si>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</si>
  <si>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</si>
  <si>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</si>
  <si>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</si>
  <si>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</si>
  <si>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</si>
  <si>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</si>
  <si>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</si>
  <si>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</si>
  <si>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</si>
  <si>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</si>
  <si>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</si>
  <si>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</si>
  <si>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</si>
  <si>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</si>
  <si>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</si>
  <si>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</si>
  <si>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</si>
  <si>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</si>
  <si>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</si>
  <si>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</si>
  <si>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</si>
  <si>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</si>
  <si>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</si>
  <si>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</si>
  <si>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</si>
  <si>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</si>
  <si>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</si>
  <si>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</si>
  <si>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</si>
  <si>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</si>
  <si>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</si>
  <si>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</si>
  <si>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</si>
  <si>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</si>
  <si>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</si>
  <si>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</si>
  <si>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</si>
  <si>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</si>
  <si>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</si>
  <si>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</si>
  <si>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</si>
  <si>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</si>
  <si>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</si>
  <si>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</si>
  <si>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</si>
  <si>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</si>
  <si>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</si>
  <si>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</si>
  <si>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</si>
  <si>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</si>
  <si>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</si>
  <si>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</si>
  <si>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</si>
  <si>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</si>
  <si>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</si>
  <si>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</si>
  <si>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</si>
  <si>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</si>
  <si>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</si>
  <si>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</si>
  <si>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</si>
  <si>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</si>
  <si>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</si>
  <si>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</si>
  <si>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</si>
  <si>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</si>
  <si>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</si>
  <si>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</si>
  <si>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</si>
  <si>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</si>
  <si>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</si>
  <si>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</si>
  <si>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</si>
  <si>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</si>
  <si>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</si>
  <si>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</si>
  <si>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</si>
  <si>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</si>
  <si>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</si>
  <si>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</si>
  <si>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</si>
  <si>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</si>
  <si>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</si>
  <si>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</si>
  <si>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</si>
  <si>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</si>
  <si>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</si>
  <si>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</si>
  <si>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</si>
  <si>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</si>
  <si>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</si>
  <si>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</si>
  <si>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</si>
  <si>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</si>
  <si>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</si>
  <si>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</si>
  <si>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</si>
  <si>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</si>
  <si>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</si>
  <si>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</si>
  <si>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</si>
  <si>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</si>
  <si>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</si>
  <si>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</si>
  <si>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</si>
  <si>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</si>
  <si>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</si>
  <si>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</si>
  <si>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</si>
  <si>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</si>
  <si>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</si>
  <si>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</si>
  <si>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</si>
  <si>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</si>
  <si>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</si>
  <si>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</si>
  <si>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</si>
  <si>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</si>
  <si>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</si>
  <si>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</si>
  <si>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</si>
  <si>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</si>
  <si>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</si>
  <si>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</si>
  <si>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</si>
  <si>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</si>
  <si>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</si>
  <si>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</si>
  <si>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</si>
  <si>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</si>
  <si>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</si>
  <si>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</si>
  <si>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</si>
  <si>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</si>
  <si>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</si>
  <si>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</si>
  <si>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</si>
  <si>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</si>
  <si>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</si>
  <si>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</si>
  <si>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</si>
  <si>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</si>
  <si>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</si>
  <si>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</si>
  <si>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</si>
  <si>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</si>
  <si>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</si>
  <si>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</si>
  <si>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</si>
  <si>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</si>
  <si>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</si>
  <si>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</si>
  <si>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</si>
  <si>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</si>
  <si>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</si>
  <si>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</si>
  <si>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</si>
  <si>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</si>
  <si>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</si>
  <si>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</si>
  <si>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</si>
  <si>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</si>
  <si>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</si>
  <si>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</si>
  <si>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</si>
  <si>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</si>
  <si>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</si>
  <si>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</si>
  <si>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</si>
  <si>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</si>
  <si>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</si>
  <si>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</si>
  <si>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</si>
  <si>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</si>
  <si>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</si>
  <si>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</si>
  <si>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</si>
  <si>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</si>
  <si>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</si>
  <si>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</si>
  <si>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</si>
  <si>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</si>
  <si>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</si>
  <si>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</si>
  <si>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</si>
  <si>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</si>
  <si>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</si>
  <si>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</si>
  <si>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</si>
  <si>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</si>
  <si>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</si>
  <si>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</si>
  <si>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</si>
  <si>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</si>
  <si>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</si>
  <si>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</si>
  <si>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</si>
  <si>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</si>
  <si>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</si>
  <si>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</si>
  <si>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</si>
  <si>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</si>
  <si>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</si>
  <si>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</si>
  <si>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</si>
  <si>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</si>
  <si>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</si>
  <si>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</si>
  <si>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</si>
  <si>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</si>
  <si>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</si>
  <si>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</si>
  <si>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</si>
  <si>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</si>
  <si>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</si>
  <si>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</si>
  <si>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</si>
  <si>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</si>
  <si>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</si>
  <si>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</si>
  <si>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</si>
  <si>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</si>
  <si>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</si>
  <si>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</si>
  <si>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</si>
  <si>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</si>
  <si>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</si>
  <si>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</si>
  <si>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</si>
  <si>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</si>
  <si>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</si>
  <si>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</si>
  <si>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</si>
  <si>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</si>
  <si>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</si>
  <si>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</si>
  <si>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</si>
  <si>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</si>
  <si>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</si>
  <si>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</si>
  <si>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</si>
  <si>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</si>
  <si>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</si>
  <si>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</si>
  <si>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</si>
  <si>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</si>
  <si>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</si>
  <si>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</si>
  <si>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</si>
  <si>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</si>
  <si>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</si>
  <si>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</si>
  <si>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</si>
  <si>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</si>
  <si>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</si>
  <si>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</si>
  <si>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</si>
  <si>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</si>
  <si>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</si>
  <si>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</si>
  <si>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</si>
  <si>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</si>
  <si>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</si>
  <si>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</si>
  <si>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</si>
  <si>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</si>
  <si>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</si>
  <si>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</si>
  <si>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</si>
  <si>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</si>
  <si>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</si>
  <si>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</si>
  <si>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</si>
  <si>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</si>
  <si>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</si>
  <si>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</si>
  <si>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</si>
  <si>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</si>
  <si>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</si>
  <si>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</si>
  <si>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</si>
  <si>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</si>
  <si>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</si>
  <si>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</si>
  <si>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</si>
  <si>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</si>
  <si>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</si>
  <si>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</si>
  <si>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</si>
  <si>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</si>
  <si>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</si>
  <si>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</si>
  <si>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</si>
  <si>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</si>
  <si>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</si>
  <si>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</si>
  <si>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</si>
  <si>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</si>
  <si>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</si>
  <si>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</si>
  <si>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</si>
  <si>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</si>
  <si>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</si>
  <si>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</si>
  <si>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</si>
  <si>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</si>
  <si>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</si>
  <si>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</si>
  <si>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</si>
  <si>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</si>
  <si>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</si>
  <si>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</si>
  <si>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</si>
  <si>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</si>
  <si>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</si>
  <si>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</si>
  <si>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</si>
  <si>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</si>
  <si>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</si>
  <si>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</si>
  <si>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</si>
  <si>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</si>
  <si>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</si>
  <si>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</si>
  <si>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</si>
  <si>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</si>
  <si>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</si>
  <si>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</si>
  <si>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</si>
  <si>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</si>
  <si>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</si>
  <si>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</si>
  <si>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</si>
  <si>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</si>
  <si>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</si>
  <si>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</si>
  <si>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</si>
  <si>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</si>
  <si>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</si>
  <si>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</si>
  <si>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</si>
  <si>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</si>
  <si>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</si>
  <si>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</si>
  <si>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</si>
  <si>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</si>
  <si>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</si>
  <si>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</si>
  <si>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</si>
  <si>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</si>
  <si>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</si>
  <si>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</si>
  <si>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</si>
  <si>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</si>
  <si>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</si>
  <si>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</si>
  <si>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</si>
  <si>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</si>
  <si>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</si>
  <si>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</si>
  <si>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</si>
  <si>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</si>
  <si>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</si>
  <si>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</si>
  <si>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</si>
  <si>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</si>
  <si>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</si>
  <si>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</si>
  <si>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</si>
  <si>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</si>
  <si>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</si>
  <si>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</si>
  <si>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</si>
  <si>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</si>
  <si>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</si>
  <si>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</si>
  <si>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</si>
  <si>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</si>
  <si>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</si>
  <si>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</si>
  <si>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</si>
  <si>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</si>
  <si>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</si>
  <si>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</si>
  <si>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</si>
  <si>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</si>
  <si>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</si>
  <si>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</si>
  <si>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</si>
  <si>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</si>
  <si>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</si>
  <si>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</si>
  <si>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</si>
  <si>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</si>
  <si>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</si>
  <si>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</si>
  <si>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</si>
  <si>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</si>
  <si>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</si>
  <si>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</si>
  <si>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</si>
  <si>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</si>
  <si>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</si>
  <si>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</si>
  <si>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</si>
  <si>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</si>
  <si>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</si>
  <si>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</si>
  <si>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</si>
  <si>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</si>
  <si>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</si>
  <si>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</si>
  <si>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</si>
  <si>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</si>
  <si>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</si>
  <si>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</si>
  <si>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</si>
  <si>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</si>
  <si>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</si>
  <si>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</si>
  <si>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</si>
  <si>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</si>
  <si>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</si>
  <si>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</si>
  <si>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</si>
  <si>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</si>
  <si>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</si>
  <si>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</si>
  <si>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</si>
  <si>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</si>
  <si>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</si>
  <si>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</si>
  <si>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</si>
  <si>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</si>
  <si>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</si>
  <si>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</si>
  <si>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</si>
  <si>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</si>
  <si>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</si>
  <si>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</si>
  <si>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</si>
  <si>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</si>
  <si>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</si>
  <si>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</si>
  <si>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</si>
  <si>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</si>
  <si>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</si>
  <si>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</si>
  <si>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</si>
  <si>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</si>
  <si>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</si>
  <si>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</si>
  <si>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</si>
  <si>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</si>
  <si>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</si>
  <si>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</si>
  <si>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</si>
  <si>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</si>
  <si>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</si>
  <si>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</si>
  <si>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</si>
  <si>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</si>
  <si>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</si>
  <si>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</si>
  <si>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</si>
  <si>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</si>
  <si>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</si>
  <si>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</si>
  <si>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</si>
  <si>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</si>
  <si>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</si>
  <si>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</si>
  <si>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</si>
  <si>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</si>
  <si>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</si>
  <si>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</si>
  <si>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</si>
  <si>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</si>
  <si>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</si>
  <si>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</si>
  <si>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</si>
  <si>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</si>
  <si>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</si>
  <si>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</si>
  <si>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</si>
  <si>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</si>
  <si>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</si>
  <si>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</si>
  <si>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</si>
  <si>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</si>
  <si>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</si>
  <si>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</si>
  <si>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</si>
  <si>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</si>
  <si>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</si>
  <si>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</si>
  <si>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</si>
  <si>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</si>
  <si>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</si>
  <si>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</si>
  <si>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</si>
  <si>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</si>
  <si>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</si>
  <si>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</si>
  <si>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</si>
  <si>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</si>
  <si>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</si>
  <si>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</si>
  <si>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</si>
  <si>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</si>
  <si>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</si>
  <si>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</si>
  <si>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</si>
  <si>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</si>
  <si>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</si>
  <si>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</si>
  <si>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</si>
  <si>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</si>
  <si>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</si>
  <si>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</si>
  <si>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</si>
  <si>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</si>
  <si>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</si>
  <si>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</si>
  <si>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</si>
  <si>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</si>
  <si>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</si>
  <si>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</si>
  <si>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</si>
  <si>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</si>
  <si>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</si>
  <si>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</si>
  <si>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</si>
  <si>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</si>
  <si>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</si>
  <si>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</si>
  <si>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</si>
  <si>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</si>
  <si>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</si>
  <si>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</si>
  <si>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</si>
  <si>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</si>
  <si>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</si>
  <si>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</si>
  <si>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</si>
  <si>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</si>
  <si>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</si>
  <si>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</si>
  <si>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</si>
  <si>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</si>
  <si>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</si>
  <si>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</si>
  <si>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</si>
  <si>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</si>
  <si>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</si>
  <si>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</si>
  <si>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</si>
  <si>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</si>
  <si>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</si>
  <si>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</si>
  <si>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</si>
  <si>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</si>
  <si>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</si>
  <si>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</si>
  <si>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</si>
  <si>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</si>
  <si>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</si>
  <si>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</si>
  <si>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</si>
  <si>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</si>
  <si>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</si>
  <si>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</si>
  <si>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</si>
  <si>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</si>
  <si>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</si>
  <si>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</si>
  <si>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</si>
  <si>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</si>
  <si>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</si>
  <si>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</si>
  <si>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</si>
  <si>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</si>
  <si>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</si>
  <si>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</si>
  <si>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</si>
  <si>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</si>
  <si>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</si>
  <si>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</si>
  <si>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</si>
  <si>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</si>
  <si>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</si>
  <si>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</si>
  <si>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</si>
  <si>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</si>
  <si>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</si>
  <si>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</si>
  <si>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</si>
  <si>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</si>
  <si>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</si>
  <si>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</si>
  <si>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</si>
  <si>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</si>
  <si>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</si>
  <si>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</si>
  <si>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</si>
  <si>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</si>
  <si>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</si>
  <si>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</si>
  <si>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</si>
  <si>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</si>
  <si>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</si>
  <si>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</si>
  <si>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</si>
  <si>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</si>
  <si>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</si>
  <si>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</si>
  <si>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</si>
  <si>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</si>
  <si>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</si>
  <si>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</si>
  <si>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</si>
  <si>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</si>
  <si>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</si>
  <si>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</si>
  <si>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</si>
  <si>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</si>
  <si>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</si>
  <si>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</si>
  <si>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</si>
  <si>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</si>
  <si>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</si>
  <si>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</si>
  <si>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</si>
  <si>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</si>
  <si>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</si>
  <si>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</si>
  <si>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</si>
  <si>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</si>
  <si>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</si>
  <si>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</si>
  <si>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</si>
  <si>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</si>
  <si>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</si>
  <si>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</si>
  <si>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</si>
  <si>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</si>
  <si>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</si>
  <si>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</si>
  <si>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</si>
  <si>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</si>
  <si>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</si>
  <si>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</si>
  <si>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</si>
  <si>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</si>
  <si>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</si>
  <si>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</si>
  <si>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</si>
  <si>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</si>
  <si>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</si>
  <si>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</si>
  <si>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</si>
  <si>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</si>
  <si>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</si>
  <si>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</si>
  <si>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</si>
  <si>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</si>
  <si>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</si>
  <si>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</si>
  <si>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</si>
  <si>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</si>
  <si>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</si>
  <si>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</si>
  <si>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</si>
  <si>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</si>
  <si>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</si>
  <si>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</si>
  <si>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</si>
  <si>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</si>
  <si>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</si>
  <si>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</si>
  <si>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</si>
  <si>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</si>
  <si>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</si>
  <si>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</si>
  <si>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</si>
  <si>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</si>
  <si>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</si>
  <si>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</si>
  <si>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</si>
  <si>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</si>
  <si>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</si>
  <si>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</si>
  <si>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</si>
  <si>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</si>
  <si>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</si>
  <si>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</si>
  <si>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</si>
  <si>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</si>
  <si>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</si>
  <si>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</si>
  <si>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</si>
  <si>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</si>
  <si>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</si>
  <si>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</si>
  <si>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</si>
  <si>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</si>
  <si>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</si>
  <si>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</si>
  <si>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</si>
  <si>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</si>
  <si>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</si>
  <si>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</si>
  <si>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</si>
  <si>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</si>
  <si>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</si>
  <si>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</si>
  <si>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</si>
  <si>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</si>
  <si>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</si>
  <si>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</si>
  <si>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</si>
  <si>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</si>
  <si>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</si>
  <si>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</si>
  <si>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</si>
  <si>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</si>
  <si>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</si>
  <si>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</si>
  <si>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</si>
  <si>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</si>
  <si>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</si>
  <si>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</si>
  <si>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</si>
  <si>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</si>
  <si>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</si>
  <si>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</si>
  <si>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</si>
  <si>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</si>
  <si>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</si>
  <si>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</si>
  <si>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</si>
  <si>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</si>
  <si>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</si>
  <si>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</si>
  <si>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</si>
  <si>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</si>
  <si>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</si>
  <si>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</si>
  <si>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</si>
  <si>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</si>
  <si>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</si>
  <si>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</si>
  <si>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</si>
  <si>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</si>
  <si>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</si>
  <si>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</si>
  <si>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</si>
  <si>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</si>
  <si>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</si>
  <si>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</si>
  <si>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</si>
  <si>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</si>
  <si>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</si>
  <si>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</si>
  <si>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</si>
  <si>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</si>
  <si>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</si>
  <si>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</si>
  <si>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</si>
  <si>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</si>
  <si>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</si>
  <si>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</si>
  <si>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</si>
  <si>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</si>
  <si>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</si>
  <si>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</si>
  <si>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</si>
  <si>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</si>
  <si>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</si>
  <si>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</si>
  <si>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</si>
  <si>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</si>
  <si>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</si>
  <si>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</si>
  <si>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</si>
  <si>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</si>
  <si>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</si>
  <si>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</si>
  <si>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</si>
  <si>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</si>
  <si>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</si>
  <si>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</si>
  <si>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</si>
  <si>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</si>
  <si>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</si>
  <si>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</si>
  <si>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</si>
  <si>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</si>
  <si>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</si>
  <si>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</si>
  <si>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</si>
  <si>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</si>
  <si>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</si>
  <si>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</si>
  <si>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</si>
  <si>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</si>
  <si>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</si>
  <si>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</si>
  <si>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</si>
  <si>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</si>
  <si>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</si>
  <si>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</si>
  <si>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</si>
  <si>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</si>
  <si>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</si>
  <si>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</si>
  <si>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</si>
  <si>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</si>
  <si>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</si>
  <si>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</si>
  <si>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</si>
  <si>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</si>
  <si>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</si>
  <si>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</si>
  <si>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</si>
  <si>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</si>
  <si>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</si>
  <si>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</si>
  <si>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</si>
  <si>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</si>
  <si>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</si>
  <si>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</si>
  <si>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</si>
  <si>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</si>
  <si>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</si>
  <si>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</si>
  <si>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</si>
  <si>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</si>
  <si>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</si>
  <si>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</si>
  <si>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</si>
  <si>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</si>
  <si>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</si>
  <si>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</si>
  <si>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</si>
  <si>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</si>
  <si>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</si>
  <si>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</si>
  <si>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</si>
  <si>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</si>
  <si>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</si>
  <si>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</si>
  <si>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</si>
  <si>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</si>
  <si>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</si>
  <si>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</si>
  <si>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</si>
  <si>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</si>
  <si>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</si>
  <si>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</si>
  <si>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</si>
  <si>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</si>
  <si>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</si>
  <si>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</si>
  <si>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</si>
  <si>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</si>
  <si>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</si>
  <si>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</si>
  <si>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</si>
  <si>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</si>
  <si>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</si>
  <si>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</si>
  <si>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</si>
  <si>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</si>
  <si>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</si>
  <si>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</si>
  <si>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</si>
  <si>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</si>
  <si>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</si>
  <si>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</si>
  <si>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</si>
  <si>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</si>
  <si>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</si>
  <si>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</si>
  <si>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</si>
  <si>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</si>
  <si>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</si>
  <si>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</si>
  <si>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</si>
  <si>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</si>
  <si>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</si>
  <si>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</si>
  <si>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</si>
  <si>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</si>
  <si>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</si>
  <si>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</si>
  <si>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</si>
  <si>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</si>
  <si>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</si>
  <si>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</si>
  <si>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</si>
  <si>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</si>
  <si>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</si>
  <si>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</si>
  <si>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</si>
  <si>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</si>
  <si>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</si>
  <si>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</si>
  <si>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</si>
  <si>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</si>
  <si>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</si>
  <si>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</si>
  <si>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</si>
  <si>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</si>
  <si>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</si>
  <si>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</si>
  <si>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</si>
  <si>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</si>
  <si>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</si>
  <si>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</si>
  <si>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</si>
  <si>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</si>
  <si>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</si>
  <si>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</si>
  <si>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</si>
  <si>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</si>
  <si>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</si>
  <si>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</si>
  <si>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</si>
  <si>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</si>
  <si>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</si>
  <si>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</si>
  <si>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</si>
  <si>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</si>
  <si>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</si>
  <si>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</si>
  <si>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</si>
  <si>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</si>
  <si>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</si>
  <si>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</si>
  <si>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</si>
  <si>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</si>
  <si>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</si>
  <si>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</si>
  <si>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</si>
  <si>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</si>
  <si>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</si>
  <si>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</si>
  <si>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</si>
  <si>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</si>
  <si>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</si>
  <si>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</si>
  <si>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</si>
  <si>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</si>
  <si>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</si>
  <si>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</si>
  <si>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</si>
  <si>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</si>
  <si>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</si>
  <si>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</si>
  <si>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</si>
  <si>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</si>
  <si>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</si>
  <si>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</si>
  <si>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</si>
  <si>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</si>
  <si>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</si>
  <si>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</si>
  <si>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</si>
  <si>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</si>
  <si>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</si>
  <si>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</si>
  <si>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</si>
  <si>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</si>
  <si>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</si>
  <si>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</si>
  <si>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</si>
  <si>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</si>
  <si>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</si>
  <si>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</si>
  <si>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</si>
  <si>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</si>
  <si>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</si>
  <si>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</si>
  <si>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</si>
  <si>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</si>
  <si>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</si>
  <si>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</si>
  <si>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</si>
  <si>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</si>
  <si>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</si>
  <si>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</si>
  <si>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</si>
  <si>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</si>
  <si>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</si>
  <si>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</si>
  <si>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</si>
  <si>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</si>
  <si>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</si>
  <si>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</si>
  <si>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</si>
  <si>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</si>
  <si>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</si>
  <si>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</si>
  <si>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</si>
  <si>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</si>
  <si>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</si>
  <si>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</si>
  <si>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</si>
  <si>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</si>
  <si>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</si>
  <si>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</si>
  <si>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</si>
  <si>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</si>
  <si>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</si>
  <si>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</si>
  <si>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</si>
  <si>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</si>
  <si>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</si>
  <si>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</si>
  <si>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</si>
  <si>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</si>
  <si>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</si>
  <si>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</si>
  <si>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</si>
  <si>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</si>
  <si>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</si>
  <si>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</si>
  <si>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</si>
  <si>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</si>
  <si>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</si>
  <si>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</si>
  <si>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</si>
  <si>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</si>
  <si>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</si>
  <si>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</si>
  <si>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</si>
  <si>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</si>
  <si>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</si>
  <si>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</si>
  <si>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</si>
  <si>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</si>
  <si>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</si>
  <si>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</si>
  <si>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</si>
  <si>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</si>
  <si>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</si>
  <si>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</si>
  <si>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</si>
  <si>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</si>
  <si>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</si>
  <si>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</si>
  <si>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</si>
  <si>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</si>
  <si>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</si>
  <si>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</si>
  <si>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</si>
  <si>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</si>
  <si>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</si>
  <si>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</si>
  <si>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</si>
  <si>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</si>
  <si>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</si>
  <si>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</si>
  <si>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</si>
  <si>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</si>
  <si>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</si>
  <si>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</si>
  <si>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</si>
  <si>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</si>
  <si>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</si>
  <si>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</si>
  <si>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</si>
  <si>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</si>
  <si>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</si>
  <si>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</si>
  <si>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</si>
  <si>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</si>
  <si>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</si>
  <si>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</si>
  <si>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</si>
  <si>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</si>
  <si>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</si>
  <si>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</si>
  <si>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</si>
  <si>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</si>
  <si>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</si>
  <si>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</si>
  <si>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</si>
  <si>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</si>
  <si>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</si>
  <si>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</si>
  <si>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</si>
  <si>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</si>
  <si>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</si>
  <si>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</si>
  <si>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</si>
  <si>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</si>
  <si>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</si>
  <si>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</si>
  <si>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</si>
  <si>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</si>
  <si>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</si>
  <si>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</si>
  <si>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</si>
  <si>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</si>
  <si>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</si>
  <si>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</si>
  <si>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</si>
  <si>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</si>
  <si>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</si>
  <si>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</si>
  <si>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</si>
  <si>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</si>
  <si>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</si>
  <si>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</si>
  <si>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</si>
  <si>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</si>
  <si>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</si>
  <si>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</si>
  <si>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</si>
  <si>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</si>
  <si>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</si>
  <si>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</si>
  <si>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</si>
  <si>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</si>
  <si>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</si>
  <si>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</si>
  <si>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</si>
  <si>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</si>
  <si>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</si>
  <si>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</si>
  <si>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</si>
  <si>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</si>
  <si>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</si>
  <si>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</si>
  <si>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</si>
  <si>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</si>
  <si>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</si>
  <si>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</si>
  <si>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</si>
  <si>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</si>
  <si>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</si>
  <si>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</si>
  <si>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</si>
  <si>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</si>
  <si>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</si>
  <si>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</si>
  <si>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</si>
  <si>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</si>
  <si>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</si>
  <si>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</si>
  <si>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</si>
  <si>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</si>
  <si>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</si>
  <si>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</si>
  <si>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</si>
  <si>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</si>
  <si>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</si>
  <si>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</si>
  <si>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</si>
  <si>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</si>
  <si>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</si>
  <si>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</si>
  <si>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</si>
  <si>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</si>
  <si>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</si>
  <si>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</si>
  <si>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</si>
  <si>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</si>
  <si>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</si>
  <si>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</si>
  <si>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</si>
  <si>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</si>
  <si>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</si>
  <si>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</si>
  <si>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</si>
  <si>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</si>
  <si>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</si>
  <si>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</si>
  <si>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</si>
  <si>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</si>
  <si>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</si>
  <si>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</si>
  <si>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</si>
  <si>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</si>
  <si>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</si>
  <si>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</si>
  <si>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</si>
  <si>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</si>
  <si>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</si>
  <si>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</si>
  <si>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</si>
  <si>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</si>
  <si>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</si>
  <si>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</si>
  <si>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</si>
  <si>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</si>
  <si>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</si>
  <si>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</si>
  <si>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</si>
  <si>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</si>
  <si>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</si>
  <si>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</si>
  <si>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</si>
  <si>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</si>
  <si>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</si>
  <si>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</si>
  <si>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</si>
  <si>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</si>
  <si>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</si>
  <si>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</si>
  <si>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</si>
  <si>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</si>
  <si>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</si>
  <si>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</si>
  <si>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</si>
  <si>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</si>
  <si>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</si>
  <si>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</si>
  <si>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</si>
  <si>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</si>
  <si>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</si>
  <si>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</si>
  <si>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</si>
  <si>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</si>
  <si>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</si>
  <si>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</si>
  <si>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</si>
  <si>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</si>
  <si>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</si>
  <si>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</si>
  <si>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</si>
  <si>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</si>
  <si>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</si>
  <si>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</si>
  <si>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</si>
  <si>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</si>
  <si>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</si>
  <si>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</si>
  <si>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</si>
  <si>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</si>
  <si>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</si>
  <si>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</si>
  <si>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</si>
  <si>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</si>
  <si>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</si>
  <si>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</si>
  <si>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</si>
  <si>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</si>
  <si>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</si>
  <si>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</si>
  <si>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</si>
  <si>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</si>
  <si>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</si>
  <si>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</si>
  <si>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</si>
  <si>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</si>
  <si>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</si>
  <si>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</si>
  <si>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</si>
  <si>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</si>
  <si>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</si>
  <si>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</si>
  <si>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</si>
  <si>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</si>
  <si>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</si>
  <si>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</si>
  <si>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</si>
  <si>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</si>
  <si>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</si>
  <si>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</si>
  <si>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</si>
  <si>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</si>
  <si>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</si>
  <si>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</si>
  <si>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</si>
  <si>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</si>
  <si>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</si>
  <si>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</si>
  <si>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</si>
  <si>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</si>
  <si>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</si>
  <si>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</si>
  <si>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</si>
  <si>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</si>
  <si>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</si>
  <si>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</si>
  <si>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</si>
  <si>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</si>
  <si>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</si>
  <si>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</si>
  <si>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</si>
  <si>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</si>
  <si>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</si>
  <si>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</si>
  <si>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</si>
  <si>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</si>
  <si>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</si>
  <si>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</si>
  <si>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</si>
  <si>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</si>
  <si>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</si>
  <si>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</si>
  <si>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</si>
  <si>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</si>
  <si>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</si>
  <si>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</si>
  <si>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</si>
  <si>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</si>
  <si>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</si>
  <si>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</si>
  <si>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</si>
  <si>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</si>
  <si>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</si>
  <si>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</si>
  <si>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</si>
  <si>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</si>
  <si>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</si>
  <si>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</si>
  <si>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</si>
  <si>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</si>
  <si>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</si>
  <si>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</si>
  <si>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</si>
  <si>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</si>
  <si>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</si>
  <si>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</si>
  <si>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</si>
  <si>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</si>
  <si>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</si>
  <si>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</si>
  <si>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</si>
  <si>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</si>
  <si>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</si>
  <si>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</si>
  <si>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</si>
  <si>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</si>
  <si>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</si>
  <si>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</si>
  <si>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</si>
  <si>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</si>
  <si>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</si>
  <si>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</si>
  <si>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</si>
  <si>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</si>
  <si>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</si>
  <si>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</si>
  <si>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</si>
  <si>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</si>
  <si>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</si>
  <si>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</si>
  <si>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</si>
  <si>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</si>
  <si>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</si>
  <si>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</si>
  <si>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</si>
  <si>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</si>
  <si>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</si>
  <si>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</si>
  <si>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</si>
  <si>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</si>
  <si>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</si>
  <si>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</si>
  <si>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</si>
  <si>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</si>
  <si>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</si>
  <si>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</si>
  <si>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</si>
  <si>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</si>
  <si>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</si>
  <si>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</si>
  <si>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</si>
  <si>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</si>
  <si>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</si>
  <si>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</si>
  <si>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</si>
  <si>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</si>
  <si>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</si>
  <si>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</si>
  <si>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</si>
  <si>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</si>
  <si>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</si>
  <si>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</si>
  <si>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</si>
  <si>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</si>
  <si>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</si>
  <si>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</si>
  <si>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</si>
  <si>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</si>
  <si>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</si>
  <si>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</si>
  <si>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</si>
  <si>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</si>
  <si>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</si>
  <si>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</si>
  <si>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</si>
  <si>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</si>
  <si>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</si>
  <si>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</si>
  <si>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</si>
  <si>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</si>
  <si>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</si>
  <si>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</si>
  <si>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</si>
  <si>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</si>
  <si>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</si>
  <si>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</si>
  <si>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</si>
  <si>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</si>
  <si>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</si>
  <si>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</si>
  <si>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</si>
  <si>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</si>
  <si>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</si>
  <si>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</si>
  <si>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</si>
  <si>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</si>
  <si>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</si>
  <si>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</si>
  <si>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</si>
  <si>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</si>
  <si>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</si>
  <si>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</si>
  <si>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</si>
  <si>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</si>
  <si>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</si>
  <si>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</si>
  <si>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</si>
  <si>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</si>
  <si>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</si>
  <si>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</si>
  <si>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</si>
  <si>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</si>
  <si>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</si>
  <si>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</si>
  <si>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</si>
  <si>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</si>
  <si>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</si>
  <si>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</si>
  <si>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</si>
  <si>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</si>
  <si>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</si>
  <si>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</si>
  <si>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</si>
  <si>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</si>
  <si>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</si>
  <si>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</si>
  <si>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</si>
  <si>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</si>
  <si>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</si>
  <si>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</si>
  <si>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</si>
  <si>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</si>
  <si>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</si>
  <si>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</si>
  <si>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</si>
  <si>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</si>
  <si>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</si>
  <si>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</si>
  <si>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</si>
  <si>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</si>
  <si>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</si>
  <si>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</si>
  <si>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</si>
  <si>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</si>
  <si>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</si>
  <si>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</si>
  <si>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</si>
  <si>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</si>
  <si>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</si>
  <si>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</si>
  <si>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</si>
  <si>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</si>
  <si>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</si>
  <si>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</si>
  <si>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</si>
  <si>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</si>
  <si>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</si>
  <si>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</si>
  <si>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</si>
  <si>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</si>
  <si>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</si>
  <si>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</si>
  <si>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</si>
  <si>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</si>
  <si>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</si>
  <si>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</si>
  <si>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</si>
  <si>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</si>
  <si>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</si>
  <si>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</si>
  <si>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</si>
  <si>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</si>
  <si>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</si>
  <si>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</si>
  <si>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</si>
  <si>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</si>
  <si>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</si>
  <si>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</si>
  <si>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</si>
  <si>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</si>
  <si>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</si>
  <si>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</si>
  <si>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</si>
  <si>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</si>
  <si>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</si>
  <si>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</si>
  <si>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</si>
  <si>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</si>
  <si>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</si>
  <si>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</si>
  <si>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</si>
  <si>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</si>
  <si>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</si>
  <si>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</si>
  <si>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</si>
  <si>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</si>
  <si>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</si>
  <si>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</si>
  <si>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</si>
  <si>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</si>
  <si>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</si>
  <si>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</si>
  <si>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</si>
  <si>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</si>
  <si>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</si>
  <si>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</si>
  <si>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</si>
  <si>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</si>
  <si>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</si>
  <si>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</si>
  <si>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</si>
  <si>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</si>
  <si>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</si>
  <si>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</si>
  <si>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</si>
  <si>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</si>
  <si>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</si>
  <si>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</si>
  <si>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</si>
  <si>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</si>
  <si>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</si>
  <si>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</si>
  <si>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</si>
  <si>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</si>
  <si>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</si>
  <si>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</si>
  <si>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</si>
  <si>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</si>
  <si>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</si>
  <si>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</si>
  <si>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</si>
  <si>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</si>
  <si>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</si>
  <si>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</si>
  <si>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</si>
  <si>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</si>
  <si>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</si>
  <si>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</si>
  <si>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</si>
  <si>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</si>
  <si>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</si>
  <si>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</si>
  <si>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</si>
  <si>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</si>
  <si>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</si>
  <si>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</si>
  <si>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</si>
  <si>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</si>
  <si>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</si>
  <si>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</si>
  <si>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</si>
  <si>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</si>
  <si>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</si>
  <si>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</si>
  <si>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</si>
  <si>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</si>
  <si>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</si>
  <si>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</si>
  <si>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</si>
  <si>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</si>
  <si>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</si>
  <si>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</si>
  <si>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</si>
  <si>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</si>
  <si>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</si>
  <si>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</si>
  <si>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</si>
  <si>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</si>
  <si>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</si>
  <si>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</si>
  <si>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</si>
  <si>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</si>
  <si>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</si>
  <si>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</si>
  <si>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</si>
  <si>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</si>
  <si>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</si>
  <si>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</si>
  <si>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</si>
  <si>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</si>
  <si>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</si>
  <si>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</si>
  <si>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</si>
  <si>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</si>
  <si>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</si>
  <si>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</si>
  <si>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</si>
  <si>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</si>
  <si>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</si>
  <si>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</si>
  <si>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</si>
  <si>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</si>
  <si>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</si>
  <si>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</si>
  <si>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</si>
  <si>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</si>
  <si>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</si>
  <si>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</si>
  <si>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</si>
  <si>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</si>
  <si>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</si>
  <si>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</si>
  <si>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</si>
  <si>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</si>
  <si>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</si>
  <si>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</si>
  <si>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</si>
  <si>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</si>
  <si>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</si>
  <si>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</si>
  <si>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</si>
  <si>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</si>
  <si>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</si>
  <si>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</si>
  <si>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</si>
  <si>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</si>
  <si>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</si>
  <si>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</si>
  <si>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</si>
  <si>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</si>
  <si>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</si>
  <si>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</si>
  <si>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</si>
  <si>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</si>
  <si>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</si>
  <si>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</si>
  <si>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</si>
  <si>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</si>
  <si>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</si>
  <si>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</si>
  <si>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</si>
  <si>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</si>
  <si>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</si>
  <si>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</si>
  <si>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</si>
  <si>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</si>
  <si>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</si>
  <si>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</si>
  <si>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</si>
  <si>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</si>
  <si>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</si>
  <si>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</si>
  <si>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</si>
  <si>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</si>
  <si>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</si>
  <si>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</si>
  <si>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</si>
  <si>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</si>
  <si>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</si>
  <si>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</si>
  <si>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</si>
  <si>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</si>
  <si>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</si>
  <si>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</si>
  <si>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</si>
  <si>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</si>
  <si>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</si>
  <si>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</si>
  <si>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</si>
  <si>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</si>
  <si>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</si>
  <si>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</si>
  <si>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</si>
  <si>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</si>
  <si>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</si>
  <si>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</si>
  <si>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</si>
  <si>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</si>
  <si>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</si>
  <si>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</si>
  <si>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</si>
  <si>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</si>
  <si>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</si>
  <si>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</si>
  <si>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</si>
  <si>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</si>
  <si>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</si>
  <si>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</si>
  <si>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</si>
  <si>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</si>
  <si>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</si>
  <si>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</si>
  <si>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</si>
  <si>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</si>
  <si>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</si>
  <si>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</si>
  <si>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</si>
  <si>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</si>
  <si>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</si>
  <si>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</si>
  <si>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</si>
  <si>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</si>
  <si>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</si>
  <si>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</si>
  <si>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</si>
  <si>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</si>
  <si>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</si>
  <si>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</si>
  <si>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</si>
  <si>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</si>
  <si>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</si>
  <si>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</si>
  <si>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</si>
  <si>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</si>
  <si>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</si>
  <si>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</si>
  <si>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</si>
  <si>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</si>
  <si>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</si>
  <si>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</si>
  <si>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</si>
  <si>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</si>
  <si>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</si>
  <si>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</si>
  <si>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</si>
  <si>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</si>
  <si>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</si>
  <si>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</si>
  <si>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</si>
  <si>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</si>
  <si>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</si>
  <si>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</si>
  <si>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</si>
  <si>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</si>
  <si>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</si>
  <si>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</si>
  <si>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</si>
  <si>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</si>
  <si>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</si>
  <si>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</si>
  <si>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</si>
  <si>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</si>
  <si>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</si>
  <si>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</si>
  <si>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</si>
  <si>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</si>
  <si>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</si>
  <si>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</si>
  <si>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</si>
  <si>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</si>
  <si>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</si>
  <si>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</si>
  <si>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</si>
  <si>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</si>
  <si>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</si>
  <si>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</si>
  <si>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</si>
  <si>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</si>
  <si>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</si>
  <si>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</si>
  <si>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</si>
  <si>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</si>
  <si>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</si>
  <si>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</si>
  <si>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</si>
  <si>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</si>
  <si>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</si>
  <si>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</si>
  <si>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</si>
  <si>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</si>
  <si>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</si>
  <si>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</si>
  <si>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</si>
  <si>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</si>
  <si>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</si>
  <si>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</si>
  <si>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</si>
  <si>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</si>
  <si>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</si>
  <si>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</si>
  <si>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</si>
  <si>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</si>
  <si>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</si>
  <si>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</si>
  <si>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</si>
  <si>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</si>
  <si>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</si>
  <si>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</si>
  <si>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</si>
  <si>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</si>
  <si>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</si>
  <si>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</si>
  <si>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</si>
  <si>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</si>
  <si>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</si>
  <si>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</si>
  <si>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</si>
  <si>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</si>
  <si>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</si>
  <si>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</si>
  <si>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</si>
  <si>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</si>
  <si>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</si>
  <si>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</si>
  <si>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</si>
  <si>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</si>
  <si>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</si>
  <si>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</si>
  <si>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</si>
  <si>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</si>
  <si>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</si>
  <si>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</si>
  <si>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</si>
  <si>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</si>
  <si>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</si>
  <si>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</si>
  <si>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</si>
  <si>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</si>
  <si>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</si>
  <si>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</si>
  <si>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</si>
  <si>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</si>
  <si>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</si>
  <si>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</si>
  <si>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</si>
  <si>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</si>
  <si>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</si>
  <si>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</si>
  <si>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</si>
  <si>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</si>
  <si>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</si>
  <si>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</si>
  <si>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</si>
  <si>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</si>
  <si>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</si>
  <si>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</si>
  <si>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</si>
  <si>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</si>
  <si>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</si>
  <si>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</si>
  <si>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</si>
  <si>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</si>
  <si>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</si>
  <si>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</si>
  <si>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</si>
  <si>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</si>
  <si>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</si>
  <si>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</si>
  <si>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</si>
  <si>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</si>
  <si>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</si>
  <si>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</si>
  <si>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</si>
  <si>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</si>
  <si>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</si>
  <si>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</si>
  <si>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</si>
  <si>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</si>
  <si>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</si>
  <si>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</si>
  <si>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</si>
  <si>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</si>
  <si>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</si>
  <si>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</si>
  <si>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</si>
  <si>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</si>
  <si>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</si>
  <si>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</si>
  <si>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</si>
  <si>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</si>
  <si>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</si>
  <si>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</si>
  <si>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</si>
  <si>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</si>
  <si>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</si>
  <si>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</si>
  <si>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</si>
  <si>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</si>
  <si>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</si>
  <si>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</si>
  <si>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</si>
  <si>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</si>
  <si>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</si>
  <si>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</si>
  <si>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</si>
  <si>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</si>
  <si>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</si>
  <si>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</si>
  <si>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</si>
  <si>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</si>
  <si>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</si>
  <si>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</si>
  <si>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</si>
  <si>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</si>
  <si>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</si>
  <si>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</si>
  <si>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</si>
  <si>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</si>
  <si>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</si>
  <si>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</si>
  <si>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</si>
  <si>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</si>
  <si>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</si>
  <si>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</si>
  <si>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</si>
  <si>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</si>
  <si>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</si>
  <si>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</si>
  <si>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</si>
  <si>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</si>
  <si>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</si>
  <si>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</si>
  <si>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</si>
  <si>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</si>
  <si>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</si>
  <si>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</si>
  <si>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</si>
  <si>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</si>
  <si>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</si>
  <si>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</si>
  <si>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</si>
  <si>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</si>
  <si>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</si>
  <si>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</si>
  <si>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</si>
  <si>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</si>
  <si>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</si>
  <si>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</si>
  <si>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</si>
  <si>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</si>
  <si>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</si>
  <si>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</si>
  <si>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</si>
  <si>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</si>
  <si>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</si>
  <si>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</si>
  <si>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</si>
  <si>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</si>
  <si>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</si>
  <si>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</si>
  <si>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</si>
  <si>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</si>
  <si>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</si>
  <si>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</si>
  <si>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</si>
  <si>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</si>
  <si>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</si>
  <si>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</si>
  <si>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</si>
  <si>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</si>
  <si>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</si>
  <si>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</si>
  <si>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</si>
  <si>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</si>
  <si>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</si>
  <si>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</si>
  <si>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</si>
  <si>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</si>
  <si>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</si>
  <si>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</si>
  <si>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</si>
  <si>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</si>
  <si>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</si>
  <si>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</si>
  <si>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</si>
  <si>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</si>
  <si>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</si>
  <si>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</si>
  <si>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</si>
  <si>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</si>
  <si>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</si>
  <si>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</si>
  <si>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</si>
  <si>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</si>
  <si>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</si>
  <si>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</si>
  <si>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</si>
  <si>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</si>
  <si>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</si>
  <si>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</si>
  <si>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</si>
  <si>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</si>
  <si>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</si>
  <si>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</si>
  <si>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</si>
  <si>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</si>
  <si>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</si>
  <si>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</si>
  <si>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</si>
  <si>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</si>
  <si>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</si>
  <si>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</si>
  <si>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</si>
  <si>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</si>
  <si>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</si>
  <si>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</si>
  <si>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</si>
  <si>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</si>
  <si>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</si>
  <si>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</si>
  <si>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</si>
  <si>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</si>
  <si>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</si>
  <si>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</si>
  <si>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</si>
  <si>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</si>
  <si>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</si>
  <si>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</si>
  <si>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</si>
  <si>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</si>
  <si>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</si>
  <si>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</si>
  <si>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</si>
  <si>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</si>
  <si>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</si>
  <si>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</si>
  <si>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</si>
  <si>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</si>
  <si>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</si>
  <si>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</si>
  <si>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</si>
  <si>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</si>
  <si>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</si>
  <si>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</si>
  <si>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</si>
  <si>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</si>
  <si>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</si>
  <si>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</si>
  <si>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</si>
  <si>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</si>
  <si>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</si>
  <si>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</si>
  <si>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</si>
  <si>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</si>
  <si>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</si>
  <si>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</si>
  <si>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</si>
  <si>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</si>
  <si>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</si>
  <si>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</si>
  <si>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</si>
  <si>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</si>
  <si>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</si>
  <si>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</si>
  <si>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</si>
  <si>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</si>
  <si>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</si>
  <si>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</si>
  <si>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</si>
  <si>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</si>
  <si>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</si>
  <si>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</si>
  <si>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</si>
  <si>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</si>
  <si>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</si>
  <si>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</si>
  <si>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</si>
  <si>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</si>
  <si>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</si>
  <si>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</si>
  <si>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</si>
  <si>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</si>
  <si>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</si>
  <si>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</si>
  <si>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</si>
  <si>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</si>
  <si>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</si>
  <si>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</si>
  <si>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</si>
  <si>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</si>
  <si>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</si>
  <si>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</si>
  <si>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</si>
  <si>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</si>
  <si>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</si>
  <si>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</si>
  <si>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</si>
  <si>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</si>
  <si>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</si>
  <si>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</si>
  <si>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</si>
  <si>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</si>
  <si>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</si>
  <si>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</si>
  <si>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</si>
  <si>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</si>
  <si>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</si>
  <si>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</si>
  <si>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</si>
  <si>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</si>
  <si>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</si>
  <si>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</si>
  <si>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</si>
  <si>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</si>
  <si>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</si>
  <si>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</si>
  <si>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</si>
  <si>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</si>
  <si>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</si>
  <si>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</si>
  <si>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</si>
  <si>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</si>
  <si>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</si>
  <si>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</si>
  <si>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</si>
  <si>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</si>
  <si>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</si>
  <si>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</si>
  <si>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</si>
  <si>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</si>
  <si>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</si>
  <si>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</si>
  <si>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</si>
  <si>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</si>
  <si>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</si>
  <si>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</si>
  <si>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</si>
  <si>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</si>
  <si>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</si>
  <si>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</si>
  <si>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</si>
  <si>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</si>
  <si>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</si>
  <si>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</si>
  <si>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</si>
  <si>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</si>
  <si>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</si>
  <si>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</si>
  <si>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</si>
  <si>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</si>
  <si>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</si>
  <si>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</si>
  <si>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</si>
  <si>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</si>
  <si>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</si>
  <si>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</si>
  <si>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</si>
  <si>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</si>
  <si>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</si>
  <si>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</si>
  <si>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</si>
  <si>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</si>
  <si>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</si>
  <si>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</si>
  <si>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</si>
  <si>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</si>
  <si>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</si>
  <si>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</si>
  <si>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</si>
  <si>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</si>
  <si>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</si>
  <si>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</si>
  <si>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</si>
  <si>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</si>
  <si>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</si>
  <si>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</si>
  <si>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</si>
  <si>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</si>
  <si>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</si>
  <si>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</si>
  <si>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</si>
  <si>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</si>
  <si>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</si>
  <si>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</si>
  <si>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</si>
  <si>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</si>
  <si>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</si>
  <si>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</si>
  <si>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</si>
  <si>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</si>
  <si>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</si>
  <si>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</si>
  <si>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</si>
  <si>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</si>
  <si>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</si>
  <si>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</si>
  <si>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</si>
  <si>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</si>
  <si>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</si>
  <si>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</si>
  <si>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</si>
  <si>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</si>
  <si>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</si>
  <si>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</si>
  <si>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</si>
  <si>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</si>
  <si>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</si>
  <si>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</si>
  <si>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</si>
  <si>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</si>
  <si>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</si>
  <si>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</si>
  <si>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</si>
  <si>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</si>
  <si>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</si>
  <si>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</si>
  <si>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</si>
  <si>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</si>
  <si>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</si>
  <si>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</si>
  <si>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</si>
  <si>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</si>
  <si>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</si>
  <si>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</si>
  <si>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</si>
  <si>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</si>
  <si>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</si>
  <si>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</si>
  <si>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</si>
  <si>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</si>
  <si>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</si>
  <si>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</si>
  <si>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</si>
  <si>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</si>
  <si>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</si>
  <si>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</si>
  <si>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</si>
  <si>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</si>
  <si>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</si>
  <si>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</si>
  <si>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</si>
  <si>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</si>
  <si>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</si>
  <si>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</si>
  <si>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</si>
  <si>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</si>
  <si>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</si>
  <si>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</si>
  <si>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</si>
  <si>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</si>
  <si>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</si>
  <si>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</si>
  <si>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</si>
  <si>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</si>
  <si>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</si>
  <si>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</si>
  <si>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</si>
  <si>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</si>
  <si>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</si>
  <si>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</si>
  <si>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</si>
  <si>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</si>
  <si>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</si>
  <si>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</si>
  <si>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</si>
  <si>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</si>
  <si>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</si>
  <si>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</si>
  <si>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</si>
  <si>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</si>
  <si>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</si>
  <si>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</si>
  <si>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</si>
  <si>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</si>
  <si>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</si>
  <si>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</si>
  <si>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</si>
  <si>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</si>
  <si>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</si>
  <si>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</si>
  <si>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</si>
  <si>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</si>
  <si>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</si>
  <si>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</si>
  <si>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</si>
  <si>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</si>
  <si>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</si>
  <si>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</si>
  <si>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</si>
  <si>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</si>
  <si>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</si>
  <si>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</si>
  <si>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</si>
  <si>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</si>
  <si>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</si>
  <si>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</si>
  <si>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</si>
  <si>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</si>
  <si>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</si>
  <si>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</si>
  <si>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</si>
  <si>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</si>
  <si>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</si>
  <si>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</si>
  <si>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</si>
  <si>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</si>
  <si>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</si>
  <si>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</si>
  <si>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</si>
  <si>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</si>
  <si>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</si>
  <si>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</si>
  <si>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</si>
  <si>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</si>
  <si>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</si>
  <si>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</si>
  <si>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</si>
  <si>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</si>
  <si>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</si>
  <si>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</si>
  <si>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</si>
  <si>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</si>
  <si>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</si>
  <si>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</si>
  <si>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</si>
  <si>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</si>
  <si>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</si>
  <si>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</si>
  <si>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</si>
  <si>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</si>
  <si>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</si>
  <si>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</si>
  <si>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</si>
  <si>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</si>
  <si>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</si>
  <si>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</si>
  <si>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</si>
  <si>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</si>
  <si>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</si>
  <si>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</si>
  <si>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</si>
  <si>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</si>
  <si>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</si>
  <si>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</si>
  <si>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</si>
  <si>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</si>
  <si>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</si>
  <si>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</si>
  <si>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</si>
  <si>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</si>
  <si>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</si>
  <si>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</si>
  <si>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</si>
  <si>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</si>
  <si>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</si>
  <si>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</si>
  <si>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</si>
  <si>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</si>
  <si>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</si>
  <si>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</si>
  <si>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</si>
  <si>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</si>
  <si>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</si>
  <si>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</si>
  <si>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</si>
  <si>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</si>
  <si>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</si>
  <si>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</si>
  <si>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</si>
  <si>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</si>
  <si>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</si>
  <si>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</si>
  <si>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</si>
  <si>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</si>
  <si>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</si>
  <si>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</si>
  <si>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</si>
  <si>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</si>
  <si>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</si>
  <si>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</si>
  <si>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</si>
  <si>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</si>
  <si>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</si>
  <si>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</si>
  <si>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</si>
  <si>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</si>
  <si>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</si>
  <si>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</si>
  <si>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</si>
  <si>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</si>
  <si>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</si>
  <si>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</si>
  <si>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</si>
  <si>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</si>
  <si>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</si>
  <si>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</si>
  <si>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</si>
  <si>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</si>
  <si>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</si>
  <si>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</si>
  <si>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</si>
  <si>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</si>
  <si>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</si>
  <si>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</si>
  <si>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</si>
  <si>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</si>
  <si>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</si>
  <si>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</si>
  <si>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</si>
  <si>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</si>
  <si>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</si>
  <si>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</si>
  <si>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</si>
  <si>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</si>
  <si>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</si>
  <si>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</si>
  <si>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</si>
  <si>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</si>
  <si>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</si>
  <si>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</si>
  <si>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</si>
  <si>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</si>
  <si>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</si>
  <si>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</si>
  <si>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</si>
  <si>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</si>
  <si>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</si>
  <si>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</si>
  <si>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</si>
  <si>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</si>
  <si>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</si>
  <si>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</si>
  <si>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</si>
  <si>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</si>
  <si>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</si>
  <si>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</si>
  <si>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</si>
  <si>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</si>
  <si>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</si>
  <si>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</si>
  <si>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</si>
  <si>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</si>
  <si>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</si>
  <si>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</si>
  <si>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</si>
  <si>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</si>
  <si>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</si>
  <si>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</si>
  <si>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</si>
  <si>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</si>
  <si>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</si>
  <si>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</si>
  <si>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</si>
  <si>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</si>
  <si>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</si>
  <si>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</si>
  <si>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</si>
  <si>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</si>
  <si>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</si>
  <si>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</si>
  <si>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</si>
  <si>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</si>
  <si>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</si>
  <si>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</si>
  <si>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</si>
  <si>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</si>
  <si>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</si>
  <si>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</si>
  <si>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</si>
  <si>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</si>
  <si>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</si>
  <si>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</si>
  <si>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</si>
  <si>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</si>
  <si>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</si>
  <si>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</si>
  <si>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</si>
  <si>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</si>
  <si>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</si>
  <si>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</si>
  <si>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</si>
  <si>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</si>
  <si>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</si>
  <si>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</si>
  <si>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</si>
  <si>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</si>
  <si>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</si>
  <si>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</si>
  <si>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</si>
  <si>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</si>
  <si>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</si>
  <si>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</si>
  <si>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</si>
  <si>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</si>
  <si>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</si>
  <si>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</si>
  <si>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</si>
  <si>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</si>
  <si>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</si>
  <si>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</si>
  <si>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</si>
  <si>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</si>
  <si>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</si>
  <si>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</si>
  <si>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</si>
  <si>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</si>
  <si>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</si>
  <si>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</si>
  <si>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</si>
  <si>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</si>
  <si>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</si>
  <si>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</si>
  <si>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</si>
  <si>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</si>
  <si>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</si>
  <si>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</si>
  <si>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</si>
  <si>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</si>
  <si>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</si>
  <si>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</si>
  <si>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</si>
  <si>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</si>
  <si>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</si>
  <si>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</si>
  <si>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</si>
  <si>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</si>
  <si>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</si>
  <si>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</si>
  <si>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</si>
  <si>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</si>
  <si>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</si>
  <si>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</si>
  <si>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</si>
  <si>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</si>
  <si>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</si>
  <si>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</si>
  <si>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</si>
  <si>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</si>
  <si>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</si>
  <si>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</si>
  <si>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</si>
  <si>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</si>
  <si>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</si>
  <si>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</si>
  <si>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</si>
  <si>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</si>
  <si>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</si>
  <si>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</si>
  <si>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</si>
  <si>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</si>
  <si>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</si>
  <si>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</si>
  <si>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</si>
  <si>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</si>
  <si>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</si>
  <si>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</si>
  <si>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</si>
  <si>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</si>
  <si>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</si>
  <si>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</si>
  <si>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</si>
  <si>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</si>
  <si>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</si>
  <si>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</si>
  <si>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</si>
  <si>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</si>
  <si>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</si>
  <si>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</si>
  <si>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</si>
  <si>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</si>
  <si>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</si>
  <si>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</si>
  <si>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</si>
  <si>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</si>
  <si>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</si>
  <si>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</si>
  <si>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</si>
  <si>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</si>
  <si>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</si>
  <si>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</si>
  <si>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</si>
  <si>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</si>
  <si>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</si>
  <si>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</si>
  <si>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</si>
  <si>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</si>
  <si>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</si>
  <si>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</si>
  <si>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</si>
  <si>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</si>
  <si>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</si>
  <si>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</si>
  <si>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</si>
  <si>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</si>
  <si>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</si>
  <si>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</si>
  <si>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</si>
  <si>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</si>
  <si>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</si>
  <si>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</si>
  <si>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</si>
  <si>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</si>
  <si>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</si>
  <si>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</si>
  <si>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</si>
  <si>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</si>
  <si>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</si>
  <si>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</si>
  <si>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</si>
  <si>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</si>
  <si>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</si>
  <si>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</si>
  <si>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</si>
  <si>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</si>
  <si>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</si>
  <si>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</si>
  <si>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</si>
  <si>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</si>
  <si>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</si>
  <si>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</si>
  <si>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</si>
  <si>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</si>
  <si>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</si>
  <si>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</si>
  <si>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</si>
  <si>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</si>
  <si>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</si>
  <si>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</si>
  <si>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</si>
  <si>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</si>
  <si>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</si>
  <si>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</si>
  <si>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</si>
  <si>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</si>
  <si>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</si>
  <si>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</si>
  <si>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</si>
  <si>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</si>
  <si>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</si>
  <si>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</si>
  <si>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</si>
  <si>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</si>
  <si>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</si>
  <si>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</si>
  <si>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</si>
  <si>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</si>
  <si>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</si>
  <si>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</si>
  <si>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</si>
  <si>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</si>
  <si>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</si>
  <si>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</si>
  <si>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</si>
  <si>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</si>
  <si>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</si>
  <si>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</si>
  <si>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</si>
  <si>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</si>
  <si>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</si>
  <si>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</si>
  <si>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</si>
  <si>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</si>
  <si>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</si>
  <si>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</si>
  <si>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</si>
  <si>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</si>
  <si>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</si>
  <si>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</si>
  <si>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</si>
  <si>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</si>
  <si>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</si>
  <si>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</si>
  <si>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</si>
  <si>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</si>
  <si>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</si>
  <si>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</si>
  <si>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</si>
  <si>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</si>
  <si>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</si>
  <si>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</si>
  <si>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</si>
  <si>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</si>
  <si>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</si>
  <si>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</si>
  <si>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</si>
  <si>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</si>
  <si>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</si>
  <si>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</si>
  <si>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</si>
  <si>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</si>
  <si>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</si>
  <si>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</si>
  <si>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</si>
  <si>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</si>
  <si>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</si>
  <si>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</si>
  <si>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</si>
  <si>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</si>
  <si>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</si>
  <si>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</si>
  <si>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</si>
  <si>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</si>
  <si>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</si>
  <si>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</si>
  <si>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</si>
  <si>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</si>
  <si>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</si>
  <si>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</si>
  <si>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</si>
  <si>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</si>
  <si>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</si>
  <si>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</si>
  <si>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</si>
  <si>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</si>
  <si>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</si>
  <si>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</si>
  <si>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</si>
  <si>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</si>
  <si>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</si>
  <si>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</si>
  <si>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</si>
  <si>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</si>
  <si>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</si>
  <si>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</si>
  <si>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</si>
  <si>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</si>
  <si>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</si>
  <si>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</si>
  <si>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</si>
  <si>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</si>
  <si>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</si>
  <si>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</si>
  <si>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</si>
  <si>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</si>
  <si>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</si>
  <si>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</si>
  <si>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</si>
  <si>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</si>
  <si>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</si>
  <si>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</si>
  <si>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</si>
  <si>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</si>
  <si>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</si>
  <si>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</si>
  <si>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</si>
  <si>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</si>
  <si>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</si>
  <si>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</si>
  <si>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</si>
  <si>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</si>
  <si>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</si>
  <si>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</si>
  <si>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</si>
  <si>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</si>
  <si>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</si>
  <si>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</si>
  <si>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</si>
  <si>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</si>
  <si>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</si>
  <si>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</si>
  <si>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</si>
  <si>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</si>
  <si>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</si>
  <si>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</si>
  <si>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</si>
  <si>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</si>
  <si>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</si>
  <si>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</si>
  <si>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</si>
  <si>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</si>
  <si>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</si>
  <si>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</si>
  <si>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</si>
  <si>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</si>
  <si>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</si>
  <si>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</si>
  <si>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</si>
  <si>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</si>
  <si>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</si>
  <si>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</si>
  <si>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</si>
  <si>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</si>
  <si>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</si>
  <si>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</si>
  <si>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</si>
  <si>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</si>
  <si>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</si>
  <si>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</si>
  <si>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</si>
  <si>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</si>
  <si>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</si>
  <si>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</si>
  <si>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</si>
  <si>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</si>
  <si>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</si>
  <si>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</si>
  <si>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</si>
  <si>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</si>
  <si>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</si>
  <si>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</si>
  <si>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</si>
  <si>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</si>
  <si>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</si>
  <si>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</si>
  <si>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</si>
  <si>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</si>
  <si>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</si>
  <si>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</si>
  <si>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</si>
  <si>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</si>
  <si>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</si>
  <si>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</si>
  <si>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</si>
  <si>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</si>
  <si>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</si>
  <si>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</si>
  <si>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</si>
  <si>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</si>
  <si>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</si>
  <si>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</si>
  <si>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</si>
  <si>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</si>
  <si>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</si>
  <si>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</si>
  <si>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</si>
  <si>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</si>
  <si>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</si>
  <si>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</si>
  <si>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</si>
  <si>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</si>
  <si>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</si>
  <si>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</si>
  <si>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</si>
  <si>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</si>
  <si>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</si>
  <si>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</si>
  <si>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</si>
  <si>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</si>
  <si>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</si>
  <si>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</si>
  <si>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</si>
  <si>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</si>
  <si>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</si>
  <si>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</si>
  <si>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</si>
  <si>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</si>
  <si>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</si>
  <si>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</si>
  <si>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</si>
  <si>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</si>
  <si>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</si>
  <si>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</si>
  <si>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</si>
  <si>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</si>
  <si>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</si>
  <si>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</si>
  <si>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</si>
  <si>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</si>
  <si>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</si>
  <si>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</si>
  <si>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</si>
  <si>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</si>
  <si>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</si>
  <si>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</si>
  <si>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</si>
  <si>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</si>
  <si>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</si>
  <si>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</si>
  <si>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</si>
  <si>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</si>
  <si>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</si>
  <si>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</si>
  <si>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</si>
  <si>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</si>
  <si>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</si>
  <si>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</si>
  <si>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</si>
  <si>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</si>
  <si>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</si>
  <si>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</si>
  <si>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</si>
  <si>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</si>
  <si>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</si>
  <si>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</si>
  <si>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</si>
  <si>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</si>
  <si>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</si>
  <si>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</si>
  <si>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</si>
  <si>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</si>
  <si>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</si>
  <si>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</si>
  <si>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</si>
  <si>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</si>
  <si>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</si>
  <si>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</si>
  <si>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</si>
  <si>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</si>
  <si>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</si>
  <si>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</si>
  <si>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</si>
  <si>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</si>
  <si>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</si>
  <si>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</si>
  <si>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</si>
  <si>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</si>
  <si>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</si>
  <si>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</si>
  <si>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</si>
  <si>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</si>
  <si>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</si>
  <si>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</si>
  <si>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</si>
  <si>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</si>
  <si>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</si>
  <si>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</si>
  <si>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</si>
  <si>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</si>
  <si>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</si>
  <si>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</si>
  <si>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</si>
  <si>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</si>
  <si>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</si>
  <si>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</si>
  <si>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</si>
  <si>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</si>
  <si>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</si>
  <si>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</si>
  <si>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</si>
  <si>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</si>
  <si>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</si>
  <si>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</si>
  <si>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</si>
  <si>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</si>
  <si>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</si>
  <si>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</si>
  <si>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</si>
  <si>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</si>
  <si>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</si>
  <si>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</si>
  <si>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</si>
  <si>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</si>
  <si>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</si>
  <si>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</si>
  <si>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</si>
  <si>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</si>
  <si>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</si>
  <si>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</si>
  <si>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</si>
  <si>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</si>
  <si>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</si>
  <si>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</si>
  <si>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</si>
  <si>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</si>
  <si>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</si>
  <si>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</si>
  <si>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</si>
  <si>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</si>
  <si>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</si>
  <si>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</si>
  <si>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</si>
  <si>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</si>
  <si>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</si>
  <si>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</si>
  <si>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</si>
  <si>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</si>
  <si>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</si>
  <si>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</si>
  <si>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</si>
  <si>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</si>
  <si>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</si>
  <si>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</si>
  <si>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</si>
  <si>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</si>
  <si>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</si>
  <si>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</si>
  <si>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</si>
  <si>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</si>
  <si>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</si>
  <si>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</si>
  <si>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</si>
  <si>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</si>
  <si>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</si>
  <si>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</si>
  <si>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</si>
  <si>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</si>
  <si>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</si>
  <si>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</si>
  <si>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</si>
  <si>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</si>
  <si>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</si>
  <si>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</si>
  <si>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</si>
  <si>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</si>
  <si>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</si>
  <si>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</si>
  <si>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</si>
  <si>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</si>
  <si>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</si>
  <si>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</si>
  <si>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</si>
  <si>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</si>
  <si>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</si>
  <si>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</si>
  <si>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</si>
  <si>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</si>
  <si>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</si>
  <si>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</si>
  <si>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</si>
  <si>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</si>
  <si>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</si>
  <si>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</si>
  <si>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</si>
  <si>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</si>
  <si>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</si>
  <si>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</si>
  <si>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</si>
  <si>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</si>
  <si>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</si>
  <si>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</si>
  <si>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</si>
  <si>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</si>
  <si>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</si>
  <si>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</si>
  <si>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</si>
  <si>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</si>
  <si>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</si>
  <si>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</si>
  <si>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</si>
  <si>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</si>
  <si>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</si>
  <si>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</si>
  <si>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</si>
  <si>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</si>
  <si>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</si>
  <si>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</si>
  <si>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</si>
  <si>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</si>
  <si>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</si>
  <si>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</si>
  <si>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</si>
  <si>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</si>
  <si>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</si>
  <si>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</si>
  <si>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</si>
  <si>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</si>
  <si>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</si>
  <si>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</si>
  <si>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</si>
  <si>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</si>
  <si>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</si>
  <si>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</si>
  <si>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</si>
  <si>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</si>
  <si>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</si>
  <si>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</si>
  <si>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</si>
  <si>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</si>
  <si>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</si>
  <si>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</si>
  <si>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</si>
  <si>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</si>
  <si>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</si>
  <si>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</si>
  <si>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</si>
  <si>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</si>
  <si>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</si>
  <si>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</si>
  <si>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</si>
  <si>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</si>
  <si>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</si>
  <si>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</si>
  <si>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</si>
  <si>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</si>
  <si>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</si>
  <si>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</si>
  <si>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</si>
  <si>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</si>
  <si>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</si>
  <si>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</si>
  <si>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</si>
  <si>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</si>
  <si>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</si>
  <si>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</si>
  <si>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</si>
  <si>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</si>
  <si>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</si>
  <si>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</si>
  <si>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</si>
  <si>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</si>
  <si>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</si>
  <si>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</si>
  <si>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</si>
  <si>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</si>
  <si>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</si>
  <si>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</si>
  <si>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</si>
  <si>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</si>
  <si>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</si>
  <si>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</si>
  <si>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</si>
  <si>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</si>
  <si>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</si>
  <si>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</si>
  <si>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</si>
  <si>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</si>
  <si>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</si>
  <si>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</si>
  <si>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</si>
  <si>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</si>
  <si>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</si>
  <si>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</si>
  <si>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</si>
  <si>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</si>
  <si>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</si>
  <si>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</si>
  <si>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</si>
  <si>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</si>
  <si>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</si>
  <si>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</si>
  <si>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</si>
  <si>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</si>
  <si>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</si>
  <si>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</si>
  <si>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</si>
  <si>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</si>
  <si>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</si>
  <si>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</si>
  <si>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</si>
  <si>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</si>
  <si>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</si>
  <si>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</si>
  <si>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</si>
  <si>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</si>
  <si>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</si>
  <si>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</si>
  <si>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</si>
  <si>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</si>
  <si>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</si>
  <si>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</si>
  <si>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</si>
  <si>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</si>
  <si>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</si>
  <si>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</si>
  <si>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</si>
  <si>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</si>
  <si>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</si>
  <si>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</si>
  <si>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</si>
  <si>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</si>
  <si>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</si>
  <si>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</si>
  <si>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</si>
  <si>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</si>
  <si>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</si>
  <si>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</si>
  <si>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</si>
  <si>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</si>
  <si>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</si>
  <si>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</si>
  <si>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</si>
  <si>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</si>
  <si>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</si>
  <si>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</si>
  <si>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</si>
  <si>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</si>
  <si>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</si>
  <si>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</si>
  <si>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</si>
  <si>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</si>
  <si>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</si>
  <si>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</si>
  <si>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</si>
  <si>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</si>
  <si>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</si>
  <si>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</si>
  <si>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</si>
  <si>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</si>
  <si>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</si>
  <si>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</si>
  <si>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</si>
  <si>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</si>
  <si>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</si>
  <si>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</si>
  <si>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</si>
  <si>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</si>
  <si>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</si>
  <si>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</si>
  <si>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</si>
  <si>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</si>
  <si>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</si>
  <si>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</si>
  <si>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</si>
  <si>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</si>
  <si>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</si>
  <si>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</si>
  <si>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</si>
  <si>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</si>
  <si>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</si>
  <si>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</si>
  <si>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</si>
  <si>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</si>
  <si>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</si>
  <si>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</si>
  <si>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</si>
  <si>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</si>
  <si>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</si>
  <si>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</si>
  <si>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</si>
  <si>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</si>
  <si>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</si>
  <si>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</si>
  <si>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</si>
  <si>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</si>
  <si>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</si>
  <si>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</si>
  <si>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</si>
  <si>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</si>
  <si>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</si>
  <si>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</si>
  <si>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</si>
  <si>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</si>
  <si>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</si>
  <si>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</si>
  <si>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</si>
  <si>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</si>
  <si>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</si>
  <si>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</si>
  <si>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</si>
  <si>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</si>
  <si>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</si>
  <si>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</si>
  <si>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</si>
  <si>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</si>
  <si>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</si>
  <si>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</si>
  <si>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</si>
  <si>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</si>
  <si>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</si>
  <si>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</si>
  <si>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</si>
  <si>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</si>
  <si>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</si>
  <si>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</si>
  <si>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</si>
  <si>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</si>
  <si>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</si>
  <si>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</si>
  <si>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</si>
  <si>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</si>
  <si>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</si>
  <si>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</si>
  <si>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</si>
  <si>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</si>
  <si>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</si>
  <si>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</si>
  <si>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</si>
  <si>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</si>
  <si>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</si>
  <si>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</si>
  <si>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</si>
  <si>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</si>
  <si>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</si>
  <si>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</si>
  <si>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</si>
  <si>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</si>
  <si>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</si>
  <si>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</si>
  <si>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</si>
  <si>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</si>
  <si>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</si>
  <si>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</si>
  <si>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</si>
  <si>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</si>
  <si>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</si>
  <si>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</si>
  <si>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</si>
  <si>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</si>
  <si>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</si>
  <si>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</si>
  <si>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</si>
  <si>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</si>
  <si>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</si>
  <si>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</si>
  <si>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</si>
  <si>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</si>
  <si>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</si>
  <si>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</si>
  <si>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</si>
  <si>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</si>
  <si>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</si>
  <si>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</si>
  <si>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</si>
  <si>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</si>
  <si>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</si>
  <si>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</si>
  <si>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</si>
  <si>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</si>
  <si>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</si>
  <si>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</si>
  <si>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</si>
  <si>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</si>
  <si>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</si>
  <si>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</si>
  <si>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</si>
  <si>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</si>
  <si>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</si>
  <si>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</si>
  <si>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</si>
  <si>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</si>
  <si>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</si>
  <si>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</si>
  <si>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</si>
  <si>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</si>
  <si>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</si>
  <si>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</si>
  <si>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</si>
  <si>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</si>
  <si>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</si>
  <si>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</si>
  <si>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</si>
  <si>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</si>
  <si>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</si>
  <si>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</si>
  <si>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</si>
  <si>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</si>
  <si>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</si>
  <si>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</si>
  <si>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</si>
  <si>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</si>
  <si>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</si>
  <si>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</si>
  <si>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</si>
  <si>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</si>
  <si>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</si>
  <si>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</si>
  <si>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</si>
  <si>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</si>
  <si>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</si>
  <si>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</si>
  <si>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</si>
  <si>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</si>
  <si>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</si>
  <si>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</si>
  <si>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</si>
  <si>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</si>
  <si>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</si>
  <si>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</si>
  <si>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</si>
  <si>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</si>
  <si>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</si>
  <si>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</si>
  <si>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</si>
  <si>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</si>
  <si>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</si>
  <si>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</si>
  <si>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</si>
  <si>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</si>
  <si>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</si>
  <si>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</si>
  <si>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</si>
  <si>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</si>
  <si>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</si>
  <si>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</si>
  <si>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</si>
  <si>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</si>
  <si>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</si>
  <si>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</si>
  <si>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</si>
  <si>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</si>
  <si>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</si>
  <si>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</si>
  <si>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</si>
  <si>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</si>
  <si>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</si>
  <si>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</si>
  <si>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</si>
  <si>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</si>
  <si>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</si>
  <si>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</si>
  <si>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</si>
  <si>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</si>
  <si>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</si>
  <si>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</si>
  <si>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</si>
  <si>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</si>
  <si>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</si>
  <si>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</si>
  <si>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</si>
  <si>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</si>
  <si>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</si>
  <si>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</si>
  <si>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</si>
  <si>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</si>
  <si>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</si>
  <si>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</si>
  <si>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</si>
  <si>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</si>
  <si>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</si>
  <si>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</si>
  <si>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</si>
  <si>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</si>
  <si>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</si>
  <si>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</si>
  <si>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</si>
  <si>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</si>
  <si>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</si>
  <si>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</si>
  <si>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</si>
  <si>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</si>
  <si>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</si>
  <si>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</si>
  <si>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</si>
  <si>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</si>
  <si>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</si>
  <si>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</si>
  <si>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</si>
  <si>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</si>
  <si>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</si>
  <si>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</si>
  <si>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</si>
  <si>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</si>
  <si>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</si>
  <si>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</si>
  <si>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</si>
  <si>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</si>
  <si>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</si>
  <si>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</si>
  <si>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</si>
  <si>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</si>
  <si>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</si>
  <si>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</si>
  <si>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</si>
  <si>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</si>
  <si>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</si>
  <si>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</si>
  <si>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</si>
  <si>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</si>
  <si>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</si>
  <si>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</si>
  <si>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</si>
  <si>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</si>
  <si>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</si>
  <si>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</si>
  <si>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</si>
  <si>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</si>
  <si>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</si>
  <si>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</si>
  <si>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</si>
  <si>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</si>
  <si>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</si>
  <si>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</si>
  <si>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</si>
  <si>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</si>
  <si>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</si>
  <si>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</si>
  <si>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</si>
  <si>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</si>
  <si>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</si>
  <si>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</si>
  <si>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</si>
  <si>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</si>
  <si>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</si>
  <si>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</si>
  <si>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</si>
  <si>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</si>
  <si>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</si>
  <si>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</si>
  <si>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</si>
  <si>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</si>
  <si>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</si>
  <si>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</si>
  <si>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</si>
  <si>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</si>
  <si>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</si>
  <si>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</si>
  <si>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</si>
  <si>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</si>
  <si>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</si>
  <si>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</si>
  <si>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</si>
  <si>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</si>
  <si>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</si>
  <si>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</si>
  <si>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</si>
  <si>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</si>
  <si>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</si>
  <si>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</si>
  <si>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</si>
  <si>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</si>
  <si>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</si>
  <si>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</si>
  <si>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</si>
  <si>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</si>
  <si>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</si>
  <si>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</si>
  <si>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</si>
  <si>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</si>
  <si>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</si>
  <si>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</si>
  <si>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</si>
  <si>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</si>
  <si>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</si>
  <si>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</si>
  <si>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</si>
  <si>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</si>
  <si>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</si>
  <si>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</si>
  <si>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</si>
  <si>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</si>
  <si>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</si>
  <si>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</si>
  <si>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</si>
  <si>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</si>
  <si>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</si>
  <si>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</si>
  <si>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</si>
  <si>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</si>
  <si>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</si>
  <si>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</si>
  <si>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</si>
  <si>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</si>
  <si>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</si>
  <si>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</si>
  <si>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</si>
  <si>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</si>
  <si>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</si>
  <si>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</si>
  <si>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</si>
  <si>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</si>
  <si>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</si>
  <si>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</si>
  <si>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</si>
  <si>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</si>
  <si>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</si>
  <si>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</si>
  <si>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</si>
  <si>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</si>
  <si>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</si>
  <si>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</si>
  <si>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</si>
  <si>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</si>
  <si>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</si>
  <si>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</si>
  <si>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</si>
  <si>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</si>
  <si>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</si>
  <si>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</si>
  <si>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</si>
  <si>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</si>
  <si>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</si>
  <si>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</si>
  <si>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</si>
  <si>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</si>
  <si>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</si>
  <si>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</si>
  <si>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</si>
  <si>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</si>
  <si>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</si>
  <si>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</si>
  <si>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</si>
  <si>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</si>
  <si>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</si>
  <si>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</si>
  <si>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</si>
  <si>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</si>
  <si>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</si>
  <si>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</si>
  <si>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</si>
  <si>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</si>
  <si>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</si>
  <si>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</si>
  <si>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</si>
  <si>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</si>
  <si>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</si>
  <si>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</si>
  <si>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</si>
  <si>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</si>
  <si>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</si>
  <si>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</si>
  <si>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</si>
  <si>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</si>
  <si>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</si>
  <si>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</si>
  <si>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</si>
  <si>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</si>
  <si>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</si>
  <si>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</si>
  <si>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</si>
  <si>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</si>
  <si>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</si>
  <si>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</si>
  <si>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</si>
  <si>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</si>
  <si>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</si>
  <si>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</si>
  <si>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</si>
  <si>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</si>
  <si>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</si>
  <si>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</si>
  <si>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</si>
  <si>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</si>
  <si>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</si>
  <si>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</si>
  <si>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</si>
  <si>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</si>
  <si>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</si>
  <si>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</si>
  <si>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</si>
  <si>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</si>
  <si>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</si>
  <si>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</si>
  <si>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</si>
  <si>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</si>
  <si>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</si>
  <si>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</si>
  <si>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</si>
  <si>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</si>
  <si>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</si>
  <si>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</si>
  <si>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</si>
  <si>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</si>
  <si>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</si>
  <si>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</si>
  <si>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</si>
  <si>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</si>
  <si>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</si>
  <si>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</si>
  <si>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</si>
  <si>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</si>
  <si>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</si>
  <si>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</si>
  <si>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</si>
  <si>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</si>
  <si>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</si>
  <si>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</si>
  <si>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</si>
  <si>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</si>
  <si>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</si>
  <si>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</si>
  <si>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</si>
  <si>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</si>
  <si>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</si>
  <si>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</si>
  <si>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</si>
  <si>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</si>
  <si>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</si>
  <si>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</si>
  <si>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</si>
  <si>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</si>
  <si>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</si>
  <si>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</si>
  <si>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</si>
  <si>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</si>
  <si>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</si>
  <si>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</si>
  <si>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</si>
  <si>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</si>
  <si>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</si>
  <si>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</si>
  <si>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</si>
  <si>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</si>
  <si>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</si>
  <si>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</si>
  <si>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</si>
  <si>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</si>
  <si>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</si>
  <si>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</si>
  <si>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</si>
  <si>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</si>
  <si>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</si>
  <si>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</si>
  <si>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</si>
  <si>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</si>
  <si>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</si>
  <si>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</si>
  <si>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</si>
  <si>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</si>
  <si>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</si>
  <si>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</si>
  <si>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</si>
  <si>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</si>
  <si>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</si>
  <si>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</si>
  <si>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</si>
  <si>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</si>
  <si>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</si>
  <si>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</si>
  <si>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</si>
  <si>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</si>
  <si>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</si>
  <si>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</si>
  <si>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</si>
  <si>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</si>
  <si>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</si>
  <si>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</si>
  <si>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</si>
  <si>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</si>
  <si>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</si>
  <si>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</si>
  <si>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</si>
  <si>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</si>
  <si>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</si>
  <si>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</si>
  <si>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</si>
  <si>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</si>
  <si>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</si>
  <si>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</si>
  <si>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</si>
  <si>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</si>
  <si>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</si>
  <si>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</si>
  <si>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</si>
  <si>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</si>
  <si>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</si>
  <si>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</si>
  <si>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</si>
  <si>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</si>
  <si>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</si>
  <si>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</si>
  <si>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</si>
  <si>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</si>
  <si>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</si>
  <si>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</si>
  <si>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</si>
  <si>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</si>
  <si>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</si>
  <si>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</si>
  <si>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</si>
  <si>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</si>
  <si>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</si>
  <si>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</si>
  <si>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</si>
  <si>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</si>
  <si>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</si>
  <si>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</si>
  <si>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</si>
  <si>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</si>
  <si>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</si>
  <si>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</si>
  <si>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</si>
  <si>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</si>
  <si>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</si>
  <si>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</si>
  <si>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</si>
  <si>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</si>
  <si>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</si>
  <si>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</si>
  <si>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</si>
  <si>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</si>
  <si>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</si>
  <si>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</si>
  <si>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</si>
  <si>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</si>
  <si>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</si>
  <si>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</si>
  <si>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</si>
  <si>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</si>
  <si>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</si>
  <si>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</si>
  <si>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</si>
  <si>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</si>
  <si>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</si>
  <si>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</si>
  <si>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</si>
  <si>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</si>
  <si>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</si>
  <si>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</si>
  <si>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</si>
  <si>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</si>
  <si>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</si>
  <si>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</si>
  <si>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</si>
  <si>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</si>
  <si>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</si>
  <si>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</si>
  <si>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</si>
  <si>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</si>
  <si>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</si>
  <si>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</si>
  <si>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</si>
  <si>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</si>
  <si>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</si>
  <si>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</si>
  <si>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</si>
  <si>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</si>
  <si>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</si>
  <si>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</si>
  <si>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</si>
  <si>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</si>
  <si>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</si>
  <si>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</si>
  <si>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</si>
  <si>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</si>
  <si>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</si>
  <si>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</si>
  <si>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</si>
  <si>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</si>
  <si>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</si>
  <si>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</si>
  <si>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</si>
  <si>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</si>
  <si>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</si>
  <si>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</si>
  <si>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</si>
  <si>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</si>
  <si>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</si>
  <si>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</si>
  <si>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</si>
  <si>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</si>
  <si>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</si>
  <si>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</si>
  <si>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</si>
  <si>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</si>
  <si>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</si>
  <si>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</si>
  <si>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</si>
  <si>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</si>
  <si>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</si>
  <si>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</si>
  <si>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</si>
  <si>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</si>
  <si>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</si>
  <si>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</si>
  <si>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</si>
  <si>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</si>
  <si>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</si>
  <si>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</si>
  <si>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</si>
  <si>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</si>
  <si>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</si>
  <si>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</si>
  <si>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</si>
  <si>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</si>
  <si>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</si>
  <si>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</si>
  <si>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</si>
  <si>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</si>
  <si>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</si>
  <si>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</si>
  <si>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</si>
  <si>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</si>
  <si>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</si>
  <si>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</si>
  <si>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</si>
  <si>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</si>
  <si>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</si>
  <si>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</si>
  <si>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</si>
  <si>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</si>
  <si>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</si>
  <si>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</si>
  <si>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</si>
  <si>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</si>
  <si>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</si>
  <si>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</si>
  <si>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</si>
  <si>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</si>
  <si>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</si>
  <si>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</si>
  <si>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</si>
  <si>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</si>
  <si>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</si>
  <si>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</si>
  <si>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</si>
  <si>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</si>
  <si>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</si>
  <si>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</si>
  <si>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</si>
  <si>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</si>
  <si>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</si>
  <si>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</si>
  <si>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</si>
  <si>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</si>
  <si>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</si>
  <si>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</si>
  <si>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</si>
  <si>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</si>
  <si>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</si>
  <si>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</si>
  <si>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</si>
  <si>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</si>
  <si>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</si>
  <si>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</si>
  <si>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</si>
  <si>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</si>
  <si>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</si>
  <si>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</si>
  <si>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</si>
  <si>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</si>
  <si>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</si>
  <si>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</si>
  <si>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</si>
  <si>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</si>
  <si>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</si>
  <si>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</si>
  <si>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</si>
  <si>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</si>
  <si>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</si>
  <si>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</si>
  <si>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</si>
  <si>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</si>
  <si>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</si>
  <si>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</si>
  <si>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</si>
  <si>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</si>
  <si>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</si>
  <si>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</si>
  <si>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</si>
  <si>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</si>
  <si>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</si>
  <si>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</si>
  <si>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</si>
  <si>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</si>
  <si>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</si>
  <si>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</si>
  <si>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</si>
  <si>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</si>
  <si>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</si>
  <si>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</si>
  <si>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</si>
  <si>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</si>
  <si>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</si>
  <si>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</si>
  <si>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</si>
  <si>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</si>
  <si>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</si>
  <si>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</si>
  <si>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</si>
  <si>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</si>
  <si>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</si>
  <si>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</si>
  <si>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</si>
  <si>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</si>
  <si>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</si>
  <si>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</si>
  <si>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</si>
  <si>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</si>
  <si>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</si>
  <si>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</si>
  <si>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</si>
  <si>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</si>
  <si>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</si>
  <si>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</si>
  <si>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</si>
  <si>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</si>
  <si>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</si>
  <si>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</si>
  <si>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</si>
  <si>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</si>
  <si>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</si>
  <si>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</si>
  <si>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</si>
  <si>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</si>
  <si>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</si>
  <si>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</si>
  <si>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</si>
  <si>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</si>
  <si>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</si>
  <si>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</si>
  <si>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</si>
  <si>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</si>
  <si>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</si>
  <si>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</si>
  <si>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</si>
  <si>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</si>
  <si>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</si>
  <si>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</si>
  <si>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</si>
  <si>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</si>
  <si>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</si>
  <si>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</si>
  <si>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</si>
  <si>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</si>
  <si>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</si>
  <si>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</si>
  <si>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</si>
  <si>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</si>
  <si>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</si>
  <si>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</si>
  <si>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</si>
  <si>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</si>
  <si>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</si>
  <si>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</si>
  <si>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</si>
  <si>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</si>
  <si>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</si>
  <si>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</si>
  <si>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</si>
  <si>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</si>
  <si>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</si>
  <si>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</si>
  <si>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</si>
  <si>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</si>
  <si>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</si>
  <si>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</si>
  <si>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</si>
  <si>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</si>
  <si>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</si>
  <si>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</si>
  <si>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</si>
  <si>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</si>
  <si>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</si>
  <si>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</si>
  <si>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</si>
  <si>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</si>
  <si>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</si>
  <si>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</si>
  <si>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</si>
  <si>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</si>
  <si>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</si>
  <si>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</si>
  <si>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</si>
  <si>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</si>
  <si>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</si>
  <si>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</si>
  <si>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</si>
  <si>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</si>
  <si>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</si>
  <si>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</si>
  <si>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</si>
  <si>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</si>
  <si>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</si>
  <si>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</si>
  <si>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</si>
  <si>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</si>
  <si>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</si>
  <si>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</si>
  <si>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</si>
  <si>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</si>
  <si>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</si>
  <si>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</si>
  <si>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</si>
  <si>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</si>
  <si>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</si>
  <si>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</si>
  <si>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</si>
  <si>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</si>
  <si>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</si>
  <si>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</si>
  <si>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</si>
  <si>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</si>
  <si>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</si>
  <si>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</si>
  <si>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</si>
  <si>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</si>
  <si>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</si>
  <si>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</si>
  <si>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</si>
  <si>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</si>
  <si>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</si>
  <si>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</si>
  <si>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</si>
  <si>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</si>
  <si>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</si>
  <si>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</si>
  <si>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</si>
  <si>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</si>
  <si>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</si>
  <si>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</si>
  <si>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</si>
  <si>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</si>
  <si>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</si>
  <si>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</si>
  <si>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</si>
  <si>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</si>
  <si>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</si>
  <si>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</si>
  <si>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</si>
  <si>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</si>
  <si>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</si>
  <si>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</si>
  <si>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</si>
  <si>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</si>
  <si>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</si>
  <si>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</si>
  <si>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</si>
  <si>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</si>
  <si>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</si>
  <si>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</si>
  <si>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</si>
  <si>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</si>
  <si>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</si>
  <si>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</si>
  <si>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</si>
  <si>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</si>
  <si>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</si>
  <si>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</si>
  <si>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</si>
  <si>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</si>
  <si>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</si>
  <si>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</si>
  <si>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</si>
  <si>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</si>
  <si>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</si>
  <si>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</si>
  <si>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</si>
  <si>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</si>
  <si>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</si>
  <si>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</si>
  <si>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</si>
  <si>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</si>
  <si>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</si>
  <si>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</si>
  <si>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</si>
  <si>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</si>
  <si>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</si>
  <si>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</si>
  <si>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</si>
  <si>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</si>
  <si>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</si>
  <si>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</si>
  <si>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</si>
  <si>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</si>
  <si>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</si>
  <si>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</si>
  <si>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</si>
  <si>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</si>
  <si>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</si>
  <si>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</si>
  <si>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</si>
  <si>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</si>
  <si>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</si>
  <si>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</si>
  <si>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</si>
  <si>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</si>
  <si>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</si>
  <si>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</si>
  <si>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</si>
  <si>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</si>
  <si>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</si>
  <si>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</si>
  <si>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</si>
  <si>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</si>
  <si>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</si>
  <si>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</si>
  <si>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</si>
  <si>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</si>
  <si>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</si>
  <si>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</si>
  <si>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</si>
  <si>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</si>
  <si>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</si>
  <si>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</si>
  <si>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</si>
  <si>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</si>
  <si>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</si>
  <si>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</si>
  <si>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</si>
  <si>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</si>
  <si>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</si>
  <si>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</si>
  <si>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</si>
  <si>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</si>
  <si>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</si>
  <si>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</si>
  <si>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</si>
  <si>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</si>
  <si>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</si>
  <si>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</si>
  <si>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</si>
  <si>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</si>
  <si>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</si>
  <si>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</si>
  <si>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</si>
  <si>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</si>
  <si>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</si>
  <si>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</si>
  <si>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</si>
  <si>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</si>
  <si>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</si>
  <si>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</si>
  <si>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</si>
  <si>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</si>
  <si>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</si>
  <si>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</si>
  <si>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</si>
  <si>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</si>
  <si>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</si>
  <si>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</si>
  <si>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</si>
  <si>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</si>
  <si>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</si>
  <si>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</si>
  <si>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</si>
  <si>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</si>
  <si>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</si>
  <si>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</si>
  <si>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</si>
  <si>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</si>
  <si>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</si>
  <si>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</si>
  <si>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</si>
  <si>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</si>
  <si>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</si>
  <si>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</si>
  <si>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</si>
  <si>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</si>
  <si>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</si>
  <si>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</si>
  <si>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</si>
  <si>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</si>
  <si>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</si>
  <si>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</si>
  <si>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</si>
  <si>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</si>
  <si>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</si>
  <si>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</si>
  <si>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</si>
  <si>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</si>
  <si>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</si>
  <si>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</si>
  <si>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</si>
  <si>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</si>
  <si>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</si>
  <si>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</si>
  <si>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</si>
  <si>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</si>
  <si>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</si>
  <si>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</si>
  <si>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</si>
  <si>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</si>
  <si>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</si>
  <si>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</si>
  <si>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</si>
  <si>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</si>
  <si>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</si>
  <si>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</si>
  <si>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</si>
  <si>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</si>
  <si>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</si>
  <si>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</si>
  <si>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</si>
  <si>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</si>
  <si>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</si>
  <si>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</si>
  <si>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</si>
  <si>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</si>
  <si>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</si>
  <si>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</si>
  <si>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</si>
  <si>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</si>
  <si>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</si>
  <si>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</si>
  <si>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</si>
  <si>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</si>
  <si>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</si>
  <si>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</si>
  <si>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</si>
  <si>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</si>
  <si>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</si>
  <si>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</si>
  <si>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</si>
  <si>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</si>
  <si>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</si>
  <si>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</si>
  <si>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</si>
  <si>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</si>
  <si>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</si>
  <si>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</si>
  <si>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</si>
  <si>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</si>
  <si>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</si>
  <si>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</si>
  <si>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</si>
  <si>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</si>
  <si>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</si>
  <si>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</si>
  <si>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</si>
  <si>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</si>
  <si>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</si>
  <si>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</si>
  <si>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</si>
  <si>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</si>
  <si>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</si>
  <si>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</si>
  <si>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</si>
  <si>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</si>
  <si>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</si>
  <si>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</si>
  <si>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</si>
  <si>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</si>
  <si>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</si>
  <si>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</si>
  <si>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</si>
  <si>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</si>
  <si>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</si>
  <si>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</si>
  <si>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</si>
  <si>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</si>
  <si>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</si>
  <si>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</si>
  <si>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</si>
  <si>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</si>
  <si>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</si>
  <si>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</si>
  <si>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</si>
  <si>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</si>
  <si>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</si>
  <si>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</si>
  <si>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</si>
  <si>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</si>
  <si>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</si>
  <si>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</si>
  <si>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</si>
  <si>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</si>
  <si>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</si>
  <si>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</si>
  <si>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</si>
  <si>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</si>
  <si>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</si>
  <si>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</si>
  <si>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</si>
  <si>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</si>
  <si>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</si>
  <si>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</si>
  <si>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</si>
  <si>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</si>
  <si>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</si>
  <si>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</si>
  <si>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</si>
  <si>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</si>
  <si>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</si>
  <si>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</si>
  <si>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</si>
  <si>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</si>
  <si>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</si>
  <si>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</si>
  <si>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</si>
  <si>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</si>
  <si>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</si>
  <si>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</si>
  <si>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</si>
  <si>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</si>
  <si>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</si>
  <si>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</si>
  <si>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</si>
  <si>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</si>
  <si>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</si>
  <si>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</si>
  <si>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</si>
  <si>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</si>
  <si>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</si>
  <si>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</si>
  <si>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</si>
  <si>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</si>
  <si>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</si>
  <si>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</si>
  <si>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</si>
  <si>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</si>
  <si>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</si>
  <si>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</si>
  <si>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</si>
  <si>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</si>
  <si>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</si>
  <si>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</si>
  <si>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</si>
  <si>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</si>
  <si>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</si>
  <si>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</si>
  <si>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</si>
  <si>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</si>
  <si>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</si>
  <si>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</si>
  <si>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</si>
  <si>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</si>
  <si>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</si>
  <si>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</si>
  <si>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</si>
  <si>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</si>
  <si>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</si>
  <si>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</si>
  <si>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</si>
  <si>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</si>
  <si>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</si>
  <si>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</si>
  <si>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</si>
  <si>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</si>
  <si>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</si>
  <si>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</si>
  <si>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</si>
  <si>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</si>
  <si>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</si>
  <si>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</si>
  <si>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</si>
  <si>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</si>
  <si>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</si>
  <si>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</si>
  <si>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</si>
  <si>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</si>
  <si>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</si>
  <si>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</si>
  <si>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</si>
  <si>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</si>
  <si>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</si>
  <si>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</si>
  <si>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</si>
  <si>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</si>
  <si>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</si>
  <si>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</si>
  <si>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</si>
  <si>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</si>
  <si>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</si>
  <si>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</si>
  <si>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</si>
  <si>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</si>
  <si>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</si>
  <si>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</si>
  <si>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</si>
  <si>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</si>
  <si>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</si>
  <si>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</si>
  <si>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</si>
  <si>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</si>
  <si>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</si>
  <si>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</si>
  <si>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</si>
  <si>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</si>
  <si>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</si>
  <si>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</si>
  <si>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</si>
  <si>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</si>
  <si>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</si>
  <si>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</si>
  <si>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</si>
  <si>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</si>
  <si>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</si>
  <si>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</si>
  <si>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</si>
  <si>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</si>
  <si>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</si>
  <si>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</si>
  <si>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</si>
  <si>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</si>
  <si>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</si>
  <si>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</si>
  <si>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</si>
  <si>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</si>
  <si>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</si>
  <si>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</si>
  <si>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</si>
  <si>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</si>
  <si>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</si>
  <si>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</si>
  <si>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</si>
  <si>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</si>
  <si>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</si>
  <si>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</si>
  <si>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</si>
  <si>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</si>
  <si>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</si>
  <si>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</si>
  <si>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</si>
  <si>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</si>
  <si>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</si>
  <si>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</si>
  <si>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</si>
  <si>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</si>
  <si>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</si>
  <si>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</si>
  <si>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</si>
  <si>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</si>
  <si>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</si>
  <si>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</si>
  <si>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</si>
  <si>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</si>
  <si>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</si>
  <si>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</si>
  <si>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</si>
  <si>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</si>
  <si>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</si>
  <si>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</si>
  <si>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</si>
  <si>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</si>
  <si>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</si>
  <si>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</si>
  <si>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</si>
  <si>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</si>
  <si>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</si>
  <si>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</si>
  <si>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</si>
  <si>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</si>
  <si>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</si>
  <si>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</si>
  <si>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</si>
  <si>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</si>
  <si>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</si>
  <si>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</si>
  <si>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</si>
  <si>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</si>
  <si>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</si>
  <si>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</si>
  <si>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</si>
  <si>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</si>
  <si>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</si>
  <si>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</si>
  <si>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</si>
  <si>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</si>
  <si>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</si>
  <si>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</si>
  <si>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</si>
  <si>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</si>
  <si>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</si>
  <si>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</si>
  <si>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</si>
  <si>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</si>
  <si>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</si>
  <si>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</si>
  <si>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</si>
  <si>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</si>
  <si>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</si>
  <si>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</si>
  <si>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</si>
  <si>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</si>
  <si>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</si>
  <si>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</si>
  <si>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</si>
  <si>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</si>
  <si>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</si>
  <si>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</si>
  <si>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</si>
  <si>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</si>
  <si>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</si>
  <si>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</si>
  <si>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</si>
  <si>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</si>
  <si>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</si>
  <si>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</si>
  <si>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</si>
  <si>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</si>
  <si>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</si>
  <si>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</si>
  <si>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</si>
  <si>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</si>
  <si>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</si>
  <si>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</si>
  <si>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</si>
  <si>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</si>
  <si>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</si>
  <si>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</si>
  <si>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</si>
  <si>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</si>
  <si>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</si>
  <si>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</si>
  <si>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</si>
  <si>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</si>
  <si>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</si>
  <si>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</si>
  <si>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</si>
  <si>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</si>
  <si>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</si>
  <si>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</si>
  <si>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</si>
  <si>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</si>
  <si>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</si>
  <si>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</si>
  <si>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</si>
  <si>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</si>
  <si>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</si>
  <si>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</si>
  <si>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</si>
  <si>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</si>
  <si>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</si>
  <si>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</si>
  <si>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</si>
  <si>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</si>
  <si>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</si>
  <si>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</si>
  <si>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</si>
  <si>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</si>
  <si>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</si>
  <si>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</si>
  <si>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</si>
  <si>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</si>
  <si>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</si>
  <si>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</si>
  <si>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</si>
  <si>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</si>
  <si>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</si>
  <si>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</si>
  <si>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</si>
  <si>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</si>
  <si>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</si>
  <si>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</si>
  <si>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</si>
  <si>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</si>
  <si>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</si>
  <si>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</si>
  <si>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</si>
  <si>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</si>
  <si>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</si>
  <si>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</si>
  <si>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</si>
  <si>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</si>
  <si>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</si>
  <si>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</si>
  <si>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</si>
  <si>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</si>
  <si>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</si>
  <si>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</si>
  <si>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</si>
  <si>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</si>
  <si>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</si>
  <si>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</si>
  <si>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</si>
  <si>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</si>
  <si>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</si>
  <si>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</si>
  <si>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</si>
  <si>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</si>
  <si>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</si>
  <si>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</si>
  <si>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</si>
  <si>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</si>
  <si>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</si>
  <si>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</si>
  <si>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</si>
  <si>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</si>
  <si>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</si>
  <si>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</si>
  <si>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</si>
  <si>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</si>
  <si>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</si>
  <si>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</si>
  <si>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</si>
  <si>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</si>
  <si>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</si>
  <si>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</si>
  <si>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</si>
  <si>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</si>
  <si>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</si>
  <si>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</si>
  <si>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</si>
  <si>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</si>
  <si>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</si>
  <si>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</si>
  <si>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</si>
  <si>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</si>
  <si>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</si>
  <si>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</si>
  <si>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</si>
  <si>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</si>
  <si>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</si>
  <si>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</si>
  <si>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</si>
  <si>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</si>
  <si>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</si>
  <si>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</si>
  <si>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</si>
  <si>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</si>
  <si>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</si>
  <si>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</si>
  <si>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</si>
  <si>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</si>
  <si>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</si>
  <si>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</si>
  <si>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</si>
  <si>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</si>
  <si>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</si>
  <si>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</si>
  <si>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</si>
  <si>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</si>
  <si>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</si>
  <si>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</si>
  <si>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</si>
  <si>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</si>
  <si>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</si>
  <si>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</si>
  <si>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</si>
  <si>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</si>
  <si>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</si>
  <si>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</si>
  <si>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</si>
  <si>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</si>
  <si>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</si>
  <si>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</si>
  <si>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</si>
  <si>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</si>
  <si>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</si>
  <si>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</si>
  <si>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</si>
  <si>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</si>
  <si>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</si>
  <si>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</si>
  <si>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</si>
  <si>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</si>
  <si>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</si>
  <si>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</si>
  <si>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</si>
  <si>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</si>
  <si>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</si>
  <si>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</si>
  <si>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</si>
  <si>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</si>
  <si>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</si>
  <si>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</si>
  <si>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</si>
  <si>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</si>
  <si>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</si>
  <si>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</si>
  <si>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</si>
  <si>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</si>
  <si>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</si>
  <si>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</si>
  <si>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</si>
  <si>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</si>
  <si>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</si>
  <si>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</si>
  <si>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</si>
  <si>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</si>
  <si>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</si>
  <si>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</si>
  <si>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</si>
  <si>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</si>
  <si>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</si>
  <si>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</si>
  <si>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</si>
  <si>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</si>
  <si>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</si>
  <si>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</si>
  <si>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</si>
  <si>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</si>
  <si>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</si>
  <si>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</si>
  <si>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</si>
  <si>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</si>
  <si>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</si>
  <si>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</si>
  <si>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</si>
  <si>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</si>
  <si>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</si>
  <si>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</si>
  <si>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</si>
  <si>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</si>
  <si>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</si>
  <si>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</si>
  <si>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</si>
  <si>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</si>
  <si>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</si>
  <si>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</si>
  <si>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</si>
  <si>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</si>
  <si>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</si>
  <si>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</si>
  <si>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</si>
  <si>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</si>
  <si>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</si>
  <si>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</si>
  <si>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</si>
  <si>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</si>
  <si>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</si>
  <si>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</si>
  <si>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</si>
  <si>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</si>
  <si>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</si>
  <si>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</si>
  <si>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</si>
  <si>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</si>
  <si>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</si>
  <si>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</si>
  <si>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</si>
  <si>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</si>
  <si>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</si>
  <si>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</si>
  <si>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</si>
  <si>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</si>
  <si>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</si>
  <si>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</si>
  <si>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</si>
  <si>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</si>
  <si>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</si>
  <si>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</si>
  <si>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</si>
  <si>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</si>
  <si>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</si>
  <si>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</si>
  <si>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</si>
  <si>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</si>
  <si>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</si>
  <si>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</si>
  <si>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</si>
  <si>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</si>
  <si>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</si>
  <si>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</si>
  <si>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</si>
  <si>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</si>
  <si>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</si>
  <si>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</si>
  <si>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</si>
  <si>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</si>
  <si>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</si>
  <si>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</si>
  <si>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</si>
  <si>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</si>
  <si>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</si>
  <si>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</si>
  <si>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</si>
  <si>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</si>
  <si>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</si>
  <si>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</si>
  <si>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</si>
  <si>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</si>
  <si>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</si>
  <si>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</si>
  <si>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</si>
  <si>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</si>
  <si>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</si>
  <si>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</si>
  <si>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</si>
  <si>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</si>
  <si>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</si>
  <si>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</si>
  <si>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</si>
  <si>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</si>
  <si>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</si>
  <si>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</si>
  <si>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</si>
  <si>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</si>
  <si>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</si>
  <si>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</si>
  <si>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</si>
  <si>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</si>
  <si>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</si>
  <si>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</si>
  <si>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</si>
  <si>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</si>
  <si>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</si>
  <si>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</si>
  <si>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</si>
  <si>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</si>
  <si>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</si>
  <si>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</si>
  <si>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</si>
  <si>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</si>
  <si>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</si>
  <si>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</si>
  <si>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</si>
  <si>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</si>
  <si>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</si>
  <si>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</si>
  <si>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</si>
  <si>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</si>
  <si>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</si>
  <si>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</si>
  <si>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</si>
  <si>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</si>
  <si>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</si>
  <si>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</si>
  <si>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</si>
  <si>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</si>
  <si>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</si>
  <si>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</si>
  <si>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</si>
  <si>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</si>
  <si>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</si>
  <si>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</si>
  <si>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</si>
  <si>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</si>
  <si>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</si>
  <si>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</si>
  <si>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</si>
  <si>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</si>
  <si>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</si>
  <si>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</si>
  <si>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</si>
  <si>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</si>
  <si>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</si>
  <si>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</si>
  <si>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</si>
  <si>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</si>
  <si>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</si>
  <si>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</si>
  <si>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</si>
  <si>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</si>
  <si>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</si>
  <si>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</si>
  <si>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</si>
  <si>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</si>
  <si>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</si>
  <si>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</si>
  <si>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</si>
  <si>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</si>
  <si>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</si>
  <si>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</si>
  <si>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</si>
  <si>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</si>
  <si>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</si>
  <si>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</si>
  <si>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</si>
  <si>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</si>
  <si>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</si>
  <si>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</si>
  <si>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</si>
  <si>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</si>
  <si>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</si>
  <si>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</si>
  <si>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</si>
  <si>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</si>
  <si>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</si>
  <si>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</si>
  <si>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</si>
  <si>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</si>
  <si>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</si>
  <si>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</si>
  <si>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</si>
  <si>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</si>
  <si>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</si>
  <si>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</si>
  <si>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</si>
  <si>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</si>
  <si>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</si>
  <si>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</si>
  <si>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</si>
  <si>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</si>
  <si>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</si>
  <si>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</si>
  <si>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</si>
  <si>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</si>
  <si>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</si>
  <si>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</si>
  <si>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</si>
  <si>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</si>
  <si>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</si>
  <si>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</si>
  <si>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</si>
  <si>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</si>
  <si>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</si>
  <si>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</si>
  <si>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</si>
  <si>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</si>
  <si>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</si>
  <si>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</si>
  <si>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</si>
  <si>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</si>
  <si>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</si>
  <si>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</si>
  <si>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</si>
  <si>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</si>
  <si>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</si>
  <si>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</si>
  <si>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</si>
  <si>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</si>
  <si>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</si>
  <si>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</si>
  <si>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</si>
  <si>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</si>
  <si>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</si>
  <si>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</si>
  <si>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</si>
  <si>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</si>
  <si>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</si>
  <si>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</si>
  <si>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</si>
  <si>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</si>
  <si>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</si>
  <si>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</si>
  <si>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</si>
  <si>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</si>
  <si>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</si>
  <si>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</si>
  <si>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</si>
  <si>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</si>
  <si>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</si>
  <si>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</si>
  <si>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</si>
  <si>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</si>
  <si>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</si>
  <si>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</si>
  <si>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</si>
  <si>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</si>
  <si>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</si>
  <si>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</si>
  <si>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</si>
  <si>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</si>
  <si>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</si>
  <si>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</si>
  <si>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</si>
  <si>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</si>
  <si>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</si>
  <si>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</si>
  <si>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</si>
  <si>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</si>
  <si>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</si>
  <si>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</si>
  <si>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</si>
  <si>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</si>
  <si>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</si>
  <si>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</si>
  <si>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</si>
  <si>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</si>
  <si>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</si>
  <si>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</si>
  <si>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</si>
  <si>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</si>
  <si>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</si>
  <si>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</si>
  <si>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</si>
  <si>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</si>
  <si>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</si>
  <si>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</si>
  <si>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</si>
  <si>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</si>
  <si>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</si>
  <si>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</si>
  <si>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</si>
  <si>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</si>
  <si>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</si>
  <si>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</si>
  <si>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</si>
  <si>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</si>
  <si>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</si>
  <si>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</si>
  <si>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</si>
  <si>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</si>
  <si>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</si>
  <si>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</si>
  <si>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</si>
  <si>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</si>
  <si>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</si>
  <si>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</si>
  <si>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</si>
  <si>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</si>
  <si>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</si>
  <si>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</si>
  <si>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</si>
  <si>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</si>
  <si>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</si>
  <si>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</si>
  <si>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</si>
  <si>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</si>
  <si>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</si>
  <si>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</si>
  <si>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</si>
  <si>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</si>
  <si>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</si>
  <si>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</si>
  <si>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</si>
  <si>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</si>
  <si>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</si>
  <si>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</si>
  <si>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</si>
  <si>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</si>
  <si>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</si>
  <si>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</si>
  <si>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</si>
  <si>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</si>
  <si>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</si>
  <si>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</si>
  <si>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</si>
  <si>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</si>
  <si>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</si>
  <si>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</si>
  <si>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</si>
  <si>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</si>
  <si>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</si>
  <si>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</si>
  <si>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</si>
  <si>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</si>
  <si>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</si>
  <si>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</si>
  <si>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</si>
  <si>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</si>
  <si>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</si>
  <si>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</si>
  <si>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</si>
  <si>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</si>
  <si>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</si>
  <si>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</si>
  <si>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</si>
  <si>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</si>
  <si>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</si>
  <si>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</si>
  <si>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</si>
  <si>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</si>
  <si>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</si>
  <si>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</si>
  <si>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</si>
  <si>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</si>
  <si>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</si>
  <si>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</si>
  <si>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</si>
  <si>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</si>
  <si>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</si>
  <si>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</si>
  <si>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</si>
  <si>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</si>
  <si>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</si>
  <si>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</si>
  <si>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</si>
  <si>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</si>
  <si>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</si>
  <si>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</si>
  <si>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</si>
  <si>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</si>
  <si>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</si>
  <si>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</si>
  <si>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</si>
  <si>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</si>
  <si>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</si>
  <si>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</si>
  <si>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</si>
  <si>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</si>
  <si>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</si>
  <si>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</si>
  <si>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</si>
  <si>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</si>
  <si>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</si>
  <si>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</si>
  <si>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</si>
  <si>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</si>
  <si>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</si>
  <si>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</si>
  <si>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</si>
  <si>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</si>
  <si>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</si>
  <si>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</si>
  <si>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</si>
  <si>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</si>
  <si>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</si>
  <si>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</si>
  <si>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</si>
  <si>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</si>
  <si>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</si>
  <si>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</si>
  <si>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</si>
  <si>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</si>
  <si>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</si>
  <si>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</si>
  <si>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</si>
  <si>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</si>
  <si>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</si>
  <si>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</si>
  <si>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</si>
  <si>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</si>
  <si>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</si>
  <si>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</si>
  <si>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</si>
  <si>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</si>
  <si>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</si>
  <si>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</si>
  <si>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</si>
  <si>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</si>
  <si>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</si>
  <si>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</si>
  <si>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</si>
  <si>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</si>
  <si>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</si>
  <si>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</si>
  <si>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</si>
  <si>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</si>
  <si>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</si>
  <si>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</si>
  <si>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</si>
  <si>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</si>
  <si>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</si>
  <si>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</si>
  <si>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</si>
  <si>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</si>
  <si>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</si>
  <si>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</si>
  <si>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</si>
  <si>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</si>
  <si>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</si>
  <si>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</si>
  <si>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</si>
  <si>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</si>
  <si>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</si>
  <si>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</si>
  <si>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</si>
  <si>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</si>
  <si>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</si>
  <si>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</si>
  <si>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</si>
  <si>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</si>
  <si>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</si>
  <si>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</si>
  <si>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</si>
  <si>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</si>
  <si>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</si>
  <si>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</si>
  <si>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</si>
  <si>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</si>
  <si>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</si>
  <si>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</si>
  <si>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</si>
  <si>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</si>
  <si>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</si>
  <si>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</si>
  <si>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</si>
  <si>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</si>
  <si>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</si>
  <si>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</si>
  <si>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</si>
  <si>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</si>
  <si>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</si>
  <si>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</si>
  <si>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</si>
  <si>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</si>
  <si>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</si>
  <si>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</si>
  <si>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</si>
  <si>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</si>
  <si>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</si>
  <si>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</si>
  <si>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</si>
  <si>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</si>
  <si>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</si>
  <si>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</si>
  <si>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</si>
  <si>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</si>
  <si>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</si>
  <si>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</si>
  <si>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</si>
  <si>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</si>
  <si>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</si>
  <si>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</si>
  <si>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</si>
  <si>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</si>
  <si>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</si>
  <si>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</si>
  <si>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</si>
  <si>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</si>
  <si>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</si>
  <si>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</si>
  <si>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</si>
  <si>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</si>
  <si>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</si>
  <si>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</si>
  <si>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</si>
  <si>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</si>
  <si>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</si>
  <si>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</si>
  <si>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</si>
  <si>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</si>
  <si>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</si>
  <si>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</si>
  <si>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</si>
  <si>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</si>
  <si>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</si>
  <si>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</si>
  <si>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</si>
  <si>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</si>
  <si>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</si>
  <si>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</si>
  <si>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</si>
  <si>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</si>
  <si>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</si>
  <si>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</si>
  <si>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</si>
  <si>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</si>
  <si>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</si>
  <si>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</si>
  <si>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</si>
  <si>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</si>
  <si>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</si>
  <si>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</si>
  <si>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</si>
  <si>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</si>
  <si>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</si>
  <si>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</si>
  <si>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</si>
  <si>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</si>
  <si>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</si>
  <si>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</si>
  <si>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</si>
  <si>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</si>
  <si>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</si>
  <si>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</si>
  <si>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</si>
  <si>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</si>
  <si>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</si>
  <si>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</si>
  <si>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</si>
  <si>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</si>
  <si>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</si>
  <si>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</si>
  <si>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</si>
  <si>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</si>
  <si>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</si>
  <si>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</si>
  <si>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</si>
  <si>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</si>
  <si>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</si>
  <si>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</si>
  <si>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</si>
  <si>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</si>
  <si>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</si>
  <si>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</si>
  <si>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</si>
  <si>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</si>
  <si>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</si>
  <si>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</si>
  <si>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</si>
  <si>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</si>
  <si>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</si>
  <si>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</si>
  <si>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</si>
  <si>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</si>
  <si>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</si>
  <si>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</si>
  <si>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</si>
  <si>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</si>
  <si>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</si>
  <si>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</si>
  <si>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</si>
  <si>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</si>
  <si>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</si>
  <si>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</si>
  <si>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</si>
  <si>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</si>
  <si>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</si>
  <si>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</si>
  <si>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</si>
  <si>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</si>
  <si>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</si>
  <si>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</si>
  <si>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</si>
  <si>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</si>
  <si>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</si>
  <si>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</si>
  <si>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</si>
  <si>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</si>
  <si>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</si>
  <si>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</si>
  <si>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</si>
  <si>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</si>
  <si>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</si>
  <si>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</si>
  <si>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</si>
  <si>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</si>
  <si>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</si>
  <si>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</si>
  <si>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</si>
  <si>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</si>
  <si>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</si>
  <si>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</si>
  <si>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</si>
  <si>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</si>
  <si>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</si>
  <si>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</si>
  <si>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</si>
  <si>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</si>
  <si>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</si>
  <si>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</si>
  <si>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</si>
  <si>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</si>
  <si>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</si>
  <si>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</si>
  <si>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</si>
  <si>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</si>
  <si>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</si>
  <si>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</si>
  <si>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</si>
  <si>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</si>
  <si>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</si>
  <si>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</si>
  <si>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</si>
  <si>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</si>
  <si>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</si>
  <si>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</si>
  <si>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</si>
  <si>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</si>
  <si>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</si>
  <si>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</si>
  <si>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</si>
  <si>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</si>
  <si>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</si>
  <si>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</si>
  <si>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</si>
  <si>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</si>
  <si>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</si>
  <si>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</si>
  <si>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</si>
  <si>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</si>
  <si>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</si>
  <si>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</si>
  <si>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</si>
  <si>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</si>
  <si>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</si>
  <si>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</si>
  <si>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</si>
  <si>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</si>
  <si>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</si>
  <si>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</si>
  <si>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</si>
  <si>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</si>
  <si>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</si>
  <si>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</si>
  <si>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</si>
  <si>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</si>
  <si>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</si>
  <si>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</si>
  <si>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</si>
  <si>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</si>
  <si>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</si>
  <si>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</si>
  <si>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</si>
  <si>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</si>
  <si>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</si>
  <si>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</si>
  <si>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</si>
  <si>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</si>
  <si>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</si>
  <si>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</si>
  <si>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</si>
  <si>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</si>
  <si>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</si>
  <si>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</si>
  <si>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</si>
  <si>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</si>
  <si>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</si>
  <si>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</si>
  <si>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</si>
  <si>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</si>
  <si>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</si>
  <si>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</si>
  <si>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</si>
  <si>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</si>
  <si>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</si>
  <si>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</si>
  <si>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</si>
  <si>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</si>
  <si>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</si>
  <si>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</si>
  <si>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</si>
  <si>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</si>
  <si>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</si>
  <si>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</si>
  <si>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</si>
  <si>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</si>
  <si>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</si>
  <si>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</si>
  <si>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</si>
  <si>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</si>
  <si>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</si>
  <si>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</si>
  <si>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</si>
  <si>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</si>
  <si>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</si>
  <si>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</si>
  <si>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</si>
  <si>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</si>
  <si>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</si>
  <si>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</si>
  <si>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</si>
  <si>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</si>
  <si>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</si>
  <si>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</si>
  <si>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</si>
  <si>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</si>
  <si>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</si>
  <si>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</si>
  <si>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</si>
  <si>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</si>
  <si>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</si>
  <si>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</si>
  <si>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</si>
  <si>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</si>
  <si>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</si>
  <si>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</si>
  <si>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</si>
  <si>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</si>
  <si>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</si>
  <si>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</si>
  <si>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</si>
  <si>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</si>
  <si>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</si>
  <si>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</si>
  <si>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</si>
  <si>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</si>
  <si>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</si>
  <si>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</si>
  <si>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</si>
  <si>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</si>
  <si>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</si>
  <si>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</si>
  <si>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</si>
  <si>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</si>
  <si>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</si>
  <si>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</si>
  <si>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</si>
  <si>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</si>
  <si>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</si>
  <si>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</si>
  <si>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</si>
  <si>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</si>
  <si>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</si>
  <si>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</si>
  <si>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</si>
  <si>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</si>
  <si>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</si>
  <si>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</si>
  <si>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</si>
  <si>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</si>
  <si>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</si>
  <si>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</si>
  <si>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</si>
  <si>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</si>
  <si>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</si>
  <si>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</si>
  <si>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</si>
  <si>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</si>
  <si>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</si>
  <si>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</si>
  <si>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</si>
  <si>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</si>
  <si>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</si>
  <si>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</si>
  <si>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</si>
  <si>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</si>
  <si>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</si>
  <si>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</si>
  <si>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</si>
  <si>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</si>
  <si>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</si>
  <si>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</si>
  <si>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</si>
  <si>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</si>
  <si>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</si>
  <si>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</si>
  <si>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</si>
  <si>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</si>
  <si>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</si>
  <si>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</si>
  <si>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</si>
  <si>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</si>
  <si>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</si>
  <si>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</si>
  <si>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</si>
  <si>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</si>
  <si>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</si>
  <si>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</si>
  <si>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</si>
  <si>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</si>
  <si>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</si>
  <si>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</si>
  <si>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</si>
  <si>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</si>
  <si>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</si>
  <si>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</si>
  <si>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</si>
  <si>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</si>
  <si>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</si>
  <si>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</si>
  <si>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</si>
  <si>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</si>
  <si>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</si>
  <si>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</si>
  <si>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</si>
  <si>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</si>
  <si>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</si>
  <si>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</si>
  <si>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</si>
  <si>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</si>
  <si>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</si>
  <si>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</si>
  <si>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</si>
  <si>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</si>
  <si>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</si>
  <si>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</si>
  <si>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</si>
  <si>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</si>
  <si>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</si>
  <si>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</si>
  <si>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</si>
  <si>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</si>
  <si>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</si>
  <si>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</si>
  <si>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</si>
  <si>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</si>
  <si>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</si>
  <si>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</si>
  <si>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</si>
  <si>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</si>
  <si>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</si>
  <si>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</si>
  <si>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</si>
  <si>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</si>
  <si>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</si>
  <si>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</si>
  <si>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</si>
  <si>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</si>
  <si>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</si>
  <si>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</si>
  <si>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</si>
  <si>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</si>
  <si>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</si>
  <si>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</si>
  <si>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</si>
  <si>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</si>
  <si>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</si>
  <si>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</si>
  <si>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</si>
  <si>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</si>
  <si>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</si>
  <si>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</si>
  <si>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</si>
  <si>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</si>
  <si>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</si>
  <si>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</si>
  <si>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</si>
  <si>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</si>
  <si>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</si>
  <si>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</si>
  <si>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</si>
  <si>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</si>
  <si>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</si>
  <si>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</si>
  <si>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</si>
  <si>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</si>
  <si>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</si>
  <si>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</si>
  <si>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</si>
  <si>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</si>
  <si>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</si>
  <si>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</si>
  <si>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</si>
  <si>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</si>
  <si>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</si>
  <si>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</si>
  <si>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</si>
  <si>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</si>
  <si>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</si>
  <si>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</si>
  <si>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</si>
  <si>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</si>
  <si>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</si>
  <si>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</si>
  <si>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</si>
  <si>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</si>
  <si>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</si>
  <si>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</si>
  <si>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</si>
  <si>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</si>
  <si>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</si>
  <si>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</si>
  <si>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</si>
  <si>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</si>
  <si>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</si>
  <si>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</si>
  <si>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</si>
  <si>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</si>
  <si>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</si>
  <si>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</si>
  <si>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</si>
  <si>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</si>
  <si>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</si>
  <si>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</si>
  <si>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</si>
  <si>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</si>
  <si>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</si>
  <si>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</si>
  <si>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</si>
  <si>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</si>
  <si>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</si>
  <si>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</si>
  <si>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</si>
  <si>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</si>
  <si>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</si>
  <si>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</si>
  <si>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</si>
  <si>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</si>
  <si>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</si>
  <si>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</si>
  <si>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</si>
  <si>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</si>
  <si>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</si>
  <si>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</si>
  <si>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</si>
  <si>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</si>
  <si>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</si>
  <si>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</si>
  <si>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</si>
  <si>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</si>
  <si>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</si>
  <si>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</si>
  <si>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</si>
  <si>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</si>
  <si>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</si>
  <si>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</si>
  <si>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</si>
  <si>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</si>
  <si>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</si>
  <si>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</si>
  <si>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</si>
  <si>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</si>
  <si>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</si>
  <si>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</si>
  <si>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</si>
  <si>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</si>
  <si>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</si>
  <si>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</si>
  <si>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</si>
  <si>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</si>
  <si>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</si>
  <si>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</si>
  <si>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</si>
  <si>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</si>
  <si>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</si>
  <si>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</si>
  <si>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</si>
  <si>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</si>
  <si>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</si>
  <si>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</si>
  <si>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</si>
  <si>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</si>
  <si>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</si>
  <si>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</si>
  <si>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</si>
  <si>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</si>
  <si>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</si>
  <si>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</si>
  <si>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</si>
  <si>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</si>
  <si>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</si>
  <si>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</si>
  <si>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</si>
  <si>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</si>
  <si>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</si>
  <si>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</si>
  <si>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</si>
  <si>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</si>
  <si>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</si>
  <si>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</si>
  <si>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</si>
  <si>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</si>
  <si>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</si>
  <si>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</si>
  <si>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</si>
  <si>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</si>
  <si>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</si>
  <si>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</si>
  <si>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</si>
  <si>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</si>
  <si>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</si>
  <si>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</si>
  <si>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</si>
  <si>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</si>
  <si>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</si>
  <si>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</si>
  <si>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</si>
  <si>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</si>
  <si>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</si>
  <si>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</si>
  <si>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</si>
  <si>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</si>
  <si>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</si>
  <si>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</si>
  <si>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</si>
  <si>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</si>
  <si>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</si>
  <si>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</si>
  <si>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</si>
  <si>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</si>
  <si>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</si>
  <si>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</si>
  <si>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</si>
  <si>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</si>
  <si>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</si>
  <si>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</si>
  <si>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</si>
  <si>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</si>
  <si>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</si>
  <si>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</si>
  <si>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</si>
  <si>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</si>
  <si>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</si>
  <si>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</si>
  <si>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</si>
  <si>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</si>
  <si>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</si>
  <si>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</si>
  <si>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</si>
  <si>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</si>
  <si>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</si>
  <si>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</si>
  <si>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</si>
  <si>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</si>
  <si>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</si>
  <si>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</si>
  <si>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</si>
  <si>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</si>
  <si>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</si>
  <si>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</si>
  <si>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</si>
  <si>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</si>
  <si>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</si>
  <si>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</si>
  <si>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</si>
  <si>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</si>
  <si>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</si>
  <si>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</si>
  <si>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</si>
  <si>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</si>
  <si>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</si>
  <si>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</si>
  <si>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</si>
  <si>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</si>
  <si>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</si>
  <si>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</si>
  <si>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</si>
  <si>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</si>
  <si>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</si>
  <si>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</si>
  <si>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</si>
  <si>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</si>
  <si>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</si>
  <si>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</si>
  <si>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</si>
  <si>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</si>
  <si>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</si>
  <si>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</si>
  <si>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</si>
  <si>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</si>
  <si>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</si>
  <si>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</si>
  <si>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</si>
  <si>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</si>
  <si>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</si>
  <si>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</si>
  <si>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</si>
  <si>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</si>
  <si>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</si>
  <si>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</si>
  <si>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</si>
  <si>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</si>
  <si>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</si>
  <si>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</si>
  <si>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</si>
  <si>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</si>
  <si>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</si>
  <si>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</si>
  <si>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</si>
  <si>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</si>
  <si>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</si>
  <si>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</si>
  <si>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</si>
  <si>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</si>
  <si>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</si>
  <si>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</si>
  <si>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</si>
  <si>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</si>
  <si>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</si>
  <si>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</si>
  <si>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</si>
  <si>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</si>
  <si>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</si>
  <si>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</si>
  <si>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</si>
  <si>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</si>
  <si>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</si>
  <si>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</si>
  <si>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</si>
  <si>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</si>
  <si>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</si>
  <si>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</si>
  <si>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</si>
  <si>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</si>
  <si>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</si>
  <si>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</si>
  <si>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</si>
  <si>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</si>
  <si>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</si>
  <si>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</si>
  <si>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</si>
  <si>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</si>
  <si>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</si>
  <si>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</si>
  <si>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</si>
  <si>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</si>
  <si>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</si>
  <si>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</si>
  <si>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</si>
  <si>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</si>
  <si>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</si>
  <si>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</si>
  <si>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</si>
  <si>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</si>
  <si>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</si>
  <si>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</si>
  <si>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</si>
  <si>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</si>
  <si>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</si>
  <si>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</si>
  <si>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</si>
  <si>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</si>
  <si>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</si>
  <si>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</si>
  <si>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</si>
  <si>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</si>
  <si>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</si>
  <si>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</si>
  <si>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</si>
  <si>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</si>
  <si>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</si>
  <si>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</si>
  <si>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</si>
  <si>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</si>
  <si>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</si>
  <si>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</si>
  <si>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</si>
  <si>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</si>
  <si>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</si>
  <si>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</si>
  <si>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</si>
  <si>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</si>
  <si>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</si>
  <si>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</si>
  <si>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</si>
  <si>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</si>
  <si>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</si>
  <si>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</si>
  <si>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</si>
  <si>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</si>
  <si>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</si>
  <si>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</si>
  <si>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</si>
  <si>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</si>
  <si>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</si>
  <si>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</si>
  <si>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</si>
  <si>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</si>
  <si>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</si>
  <si>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</si>
  <si>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</si>
  <si>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</si>
  <si>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</si>
  <si>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</si>
  <si>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</si>
  <si>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</si>
  <si>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</si>
  <si>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</si>
  <si>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</si>
  <si>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</si>
  <si>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</si>
  <si>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</si>
  <si>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</si>
  <si>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</si>
  <si>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</si>
  <si>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</si>
  <si>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</si>
  <si>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</si>
  <si>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</si>
  <si>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</si>
  <si>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</si>
  <si>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</si>
  <si>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</si>
  <si>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</si>
  <si>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</si>
  <si>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</si>
  <si>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</si>
  <si>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</si>
  <si>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</si>
  <si>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</si>
  <si>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</si>
  <si>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</si>
  <si>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</si>
  <si>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</si>
  <si>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</si>
  <si>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</si>
  <si>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</si>
  <si>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</si>
  <si>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</si>
  <si>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</si>
  <si>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</si>
  <si>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</si>
  <si>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</si>
  <si>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</si>
  <si>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</si>
  <si>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</si>
  <si>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</si>
  <si>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</si>
  <si>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</si>
  <si>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</si>
  <si>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</si>
  <si>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</si>
  <si>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</si>
  <si>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</si>
  <si>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</si>
  <si>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</si>
  <si>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</si>
  <si>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</si>
  <si>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</si>
  <si>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</si>
  <si>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</si>
  <si>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</si>
  <si>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</si>
  <si>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</si>
  <si>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</si>
  <si>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</si>
  <si>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</si>
  <si>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</si>
  <si>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</si>
  <si>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</si>
  <si>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</si>
  <si>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</si>
  <si>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</si>
  <si>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</si>
  <si>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</si>
  <si>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</si>
  <si>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</si>
  <si>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</si>
  <si>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</si>
  <si>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</si>
  <si>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</si>
  <si>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</si>
  <si>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</si>
  <si>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</si>
  <si>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</si>
  <si>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</si>
  <si>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</si>
  <si>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</si>
  <si>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</si>
  <si>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</si>
  <si>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</si>
  <si>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</si>
  <si>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</si>
  <si>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</si>
  <si>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</si>
  <si>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</si>
  <si>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</si>
  <si>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</si>
  <si>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</si>
  <si>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</si>
  <si>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</si>
  <si>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</si>
  <si>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</si>
  <si>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</si>
  <si>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</si>
  <si>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</si>
  <si>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</si>
  <si>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</si>
  <si>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</si>
  <si>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</si>
  <si>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</si>
  <si>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</si>
  <si>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</si>
  <si>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</si>
  <si>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</si>
  <si>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</si>
  <si>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</si>
  <si>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</si>
  <si>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</si>
  <si>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</si>
  <si>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</si>
  <si>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</si>
  <si>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</si>
  <si>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</si>
  <si>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</si>
  <si>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</si>
  <si>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</si>
  <si>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</si>
  <si>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</si>
  <si>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</si>
  <si>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</si>
  <si>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</si>
  <si>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</si>
  <si>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</si>
  <si>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</si>
  <si>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</si>
  <si>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</si>
  <si>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</si>
  <si>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</si>
  <si>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</si>
  <si>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</si>
  <si>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</si>
  <si>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</si>
  <si>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</si>
  <si>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</si>
  <si>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</si>
  <si>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</si>
  <si>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</si>
  <si>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</si>
  <si>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</si>
  <si>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</si>
  <si>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</si>
  <si>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</si>
  <si>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</si>
  <si>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</si>
  <si>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</si>
  <si>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</si>
  <si>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</si>
  <si>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</si>
  <si>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</si>
  <si>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</si>
  <si>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</si>
  <si>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</si>
  <si>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</si>
  <si>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</si>
  <si>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</si>
  <si>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</si>
  <si>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</si>
  <si>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</si>
  <si>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</si>
  <si>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</si>
  <si>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</si>
  <si>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</si>
  <si>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</si>
  <si>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</si>
  <si>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</si>
  <si>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</si>
  <si>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</si>
  <si>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</si>
  <si>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</si>
  <si>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</si>
  <si>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</si>
  <si>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</si>
  <si>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</si>
  <si>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</si>
  <si>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</si>
  <si>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</si>
  <si>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</si>
  <si>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</si>
  <si>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</si>
  <si>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</si>
  <si>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</si>
  <si>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</si>
  <si>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</si>
  <si>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</si>
  <si>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</si>
  <si>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</si>
  <si>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</si>
  <si>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</si>
  <si>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</si>
  <si>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</si>
  <si>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</si>
  <si>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</si>
  <si>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</si>
  <si>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</si>
  <si>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</si>
  <si>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</si>
  <si>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</si>
  <si>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</si>
  <si>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</si>
  <si>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</si>
  <si>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</si>
  <si>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</si>
  <si>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</si>
  <si>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</si>
  <si>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</si>
  <si>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</si>
  <si>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</si>
  <si>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</si>
  <si>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</si>
  <si>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</si>
  <si>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</si>
  <si>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</si>
  <si>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</si>
  <si>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</si>
  <si>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</si>
  <si>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</si>
  <si>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</si>
  <si>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</si>
  <si>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</si>
  <si>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</si>
  <si>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</si>
  <si>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</si>
  <si>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</si>
  <si>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</si>
  <si>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</si>
  <si>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</si>
  <si>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</si>
  <si>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</si>
  <si>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</si>
  <si>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</si>
  <si>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</si>
  <si>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</si>
  <si>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</si>
  <si>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</si>
  <si>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</si>
  <si>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</si>
  <si>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</si>
  <si>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</si>
  <si>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</si>
  <si>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</si>
  <si>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</si>
  <si>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</si>
  <si>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</si>
  <si>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</si>
  <si>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</si>
  <si>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</si>
  <si>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</si>
  <si>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</si>
  <si>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</si>
  <si>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</si>
  <si>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</si>
  <si>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</si>
  <si>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</si>
  <si>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</si>
  <si>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</si>
  <si>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</si>
  <si>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</si>
  <si>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</si>
  <si>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</si>
  <si>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</si>
  <si>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</si>
  <si>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</si>
  <si>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</si>
  <si>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</si>
  <si>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</si>
  <si>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</si>
  <si>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</si>
  <si>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</si>
  <si>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</si>
  <si>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</si>
  <si>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</si>
  <si>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</si>
  <si>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</si>
  <si>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</si>
  <si>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</si>
  <si>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</si>
  <si>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</si>
  <si>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</si>
  <si>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</si>
  <si>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</si>
  <si>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</si>
  <si>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</si>
  <si>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</si>
  <si>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</si>
  <si>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</si>
  <si>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</si>
  <si>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</si>
  <si>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</si>
  <si>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</si>
  <si>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</si>
  <si>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</si>
  <si>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</si>
  <si>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</si>
  <si>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</si>
  <si>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</si>
  <si>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</si>
  <si>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</si>
  <si>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</si>
  <si>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</si>
  <si>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</si>
  <si>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</si>
  <si>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</si>
  <si>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</si>
  <si>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</si>
  <si>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</si>
  <si>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</si>
  <si>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</si>
  <si>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</si>
  <si>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</si>
  <si>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</si>
  <si>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</si>
  <si>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</si>
  <si>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</si>
  <si>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</si>
  <si>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</si>
  <si>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</si>
  <si>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</si>
  <si>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</si>
  <si>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</si>
  <si>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</si>
  <si>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</si>
  <si>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</si>
  <si>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</si>
  <si>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</si>
  <si>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</si>
  <si>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</si>
  <si>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</si>
  <si>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</si>
  <si>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</si>
  <si>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</si>
  <si>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</si>
  <si>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</si>
  <si>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</si>
  <si>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</si>
  <si>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</si>
  <si>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</si>
  <si>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</si>
  <si>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</si>
  <si>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</si>
  <si>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</si>
  <si>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</si>
  <si>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</si>
  <si>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</si>
  <si>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</si>
  <si>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</si>
  <si>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</si>
  <si>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</si>
  <si>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</si>
  <si>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</si>
  <si>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</si>
  <si>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</si>
  <si>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</si>
  <si>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</si>
  <si>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</si>
  <si>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</si>
  <si>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</si>
  <si>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</si>
  <si>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</si>
  <si>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</si>
  <si>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</si>
  <si>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</si>
  <si>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</si>
  <si>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</si>
  <si>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</si>
  <si>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</si>
  <si>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</si>
  <si>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</si>
  <si>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</si>
  <si>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</si>
  <si>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</si>
  <si>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</si>
  <si>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</si>
  <si>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</si>
  <si>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</si>
  <si>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</si>
  <si>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</si>
  <si>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</si>
  <si>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</si>
  <si>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</si>
  <si>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</si>
  <si>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</si>
  <si>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</si>
  <si>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</si>
  <si>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</si>
  <si>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</si>
  <si>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</si>
  <si>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</si>
  <si>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</si>
  <si>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</si>
  <si>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</si>
  <si>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</si>
  <si>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</si>
  <si>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</si>
  <si>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</si>
  <si>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</si>
  <si>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</si>
  <si>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</si>
  <si>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</si>
  <si>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</si>
  <si>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</si>
  <si>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</si>
  <si>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</si>
  <si>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</si>
  <si>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</si>
  <si>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</si>
  <si>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</si>
  <si>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</si>
  <si>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</si>
  <si>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</si>
  <si>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</si>
  <si>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</si>
  <si>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</si>
  <si>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</si>
  <si>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</si>
  <si>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</si>
  <si>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</si>
  <si>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</si>
  <si>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</si>
  <si>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</si>
  <si>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</si>
  <si>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</si>
  <si>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</si>
  <si>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</si>
  <si>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</si>
  <si>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</si>
  <si>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</si>
  <si>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</si>
  <si>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</si>
  <si>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</si>
  <si>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</si>
  <si>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</si>
  <si>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</si>
  <si>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</si>
  <si>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</si>
  <si>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</si>
  <si>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</si>
  <si>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</si>
  <si>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</si>
  <si>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</si>
  <si>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</si>
  <si>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</si>
  <si>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</si>
  <si>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</si>
  <si>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</si>
  <si>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</si>
  <si>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</si>
  <si>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</si>
  <si>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</si>
  <si>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</si>
  <si>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</si>
  <si>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</si>
  <si>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</si>
  <si>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</si>
  <si>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</si>
  <si>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</si>
  <si>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</si>
  <si>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</si>
  <si>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</si>
  <si>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</si>
  <si>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</si>
  <si>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</si>
  <si>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</si>
  <si>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</si>
  <si>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</si>
  <si>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</si>
  <si>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</si>
  <si>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</si>
  <si>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</si>
  <si>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</si>
  <si>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</si>
  <si>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</si>
  <si>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</si>
  <si>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</si>
  <si>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</si>
  <si>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</si>
  <si>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</si>
  <si>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</si>
  <si>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</si>
  <si>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</si>
  <si>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</si>
  <si>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</si>
  <si>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</si>
  <si>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</si>
  <si>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</si>
  <si>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</si>
  <si>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</si>
  <si>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</si>
  <si>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</si>
  <si>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</si>
  <si>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</si>
  <si>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</si>
  <si>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</si>
  <si>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</si>
  <si>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</si>
  <si>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</si>
  <si>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</si>
  <si>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</si>
  <si>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</si>
  <si>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</si>
  <si>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</si>
  <si>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</si>
  <si>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</si>
  <si>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</si>
  <si>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</si>
  <si>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</si>
  <si>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</si>
  <si>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</si>
  <si>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</si>
  <si>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</si>
  <si>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</si>
  <si>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</si>
  <si>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</si>
  <si>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</si>
  <si>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</si>
  <si>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</si>
  <si>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</si>
  <si>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</si>
  <si>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</si>
  <si>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</si>
  <si>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</si>
  <si>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</si>
  <si>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</si>
  <si>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</si>
  <si>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</si>
  <si>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</si>
  <si>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</si>
  <si>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</si>
  <si>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</si>
  <si>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</si>
  <si>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</si>
  <si>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</si>
  <si>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</si>
  <si>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</si>
  <si>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</si>
  <si>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</si>
  <si>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</si>
  <si>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</si>
  <si>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</si>
  <si>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</si>
  <si>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</si>
  <si>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</si>
  <si>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</si>
  <si>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</si>
  <si>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</si>
  <si>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</si>
  <si>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</si>
  <si>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</si>
  <si>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</si>
  <si>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</si>
  <si>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</si>
  <si>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</si>
  <si>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</si>
  <si>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</si>
  <si>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</si>
  <si>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</si>
  <si>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</si>
  <si>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</si>
  <si>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</si>
  <si>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</si>
  <si>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</si>
  <si>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</si>
  <si>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</si>
  <si>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</si>
  <si>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</si>
  <si>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</si>
  <si>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</si>
  <si>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</si>
  <si>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</si>
  <si>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</si>
  <si>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</si>
  <si>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</si>
  <si>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</si>
  <si>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</si>
  <si>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</si>
  <si>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</si>
  <si>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</si>
  <si>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</si>
  <si>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</si>
  <si>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</si>
  <si>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</si>
  <si>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</si>
  <si>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</si>
  <si>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</si>
  <si>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</si>
  <si>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</si>
  <si>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</si>
  <si>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</si>
  <si>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</si>
  <si>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</si>
  <si>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</si>
  <si>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</si>
  <si>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</si>
  <si>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</si>
  <si>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</si>
  <si>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</si>
  <si>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</si>
  <si>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</si>
  <si>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</si>
  <si>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</si>
  <si>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</si>
  <si>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</si>
  <si>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</si>
  <si>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</si>
  <si>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</si>
  <si>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</si>
  <si>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</si>
  <si>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</si>
  <si>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</si>
  <si>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</si>
  <si>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</si>
  <si>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</si>
  <si>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</si>
  <si>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</si>
  <si>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</si>
  <si>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</si>
  <si>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</si>
  <si>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</si>
  <si>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</si>
  <si>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</si>
  <si>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</si>
  <si>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</si>
  <si>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</si>
  <si>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</si>
  <si>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</si>
  <si>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</si>
  <si>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</si>
  <si>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</si>
  <si>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</si>
  <si>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</si>
  <si>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</si>
  <si>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</si>
  <si>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</si>
  <si>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</si>
  <si>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</si>
  <si>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</si>
  <si>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</si>
  <si>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</si>
  <si>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</si>
  <si>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</si>
  <si>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</si>
  <si>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</si>
  <si>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</si>
  <si>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</si>
  <si>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</si>
  <si>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</si>
  <si>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</si>
  <si>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</si>
  <si>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</si>
  <si>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</si>
  <si>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</si>
  <si>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</si>
  <si>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</si>
  <si>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</si>
  <si>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</si>
  <si>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</si>
  <si>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</si>
  <si>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</si>
  <si>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</si>
  <si>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</si>
  <si>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</si>
  <si>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</si>
  <si>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</si>
  <si>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</si>
  <si>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</si>
  <si>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</si>
  <si>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</si>
  <si>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</si>
  <si>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</si>
  <si>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</si>
  <si>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</si>
  <si>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</si>
  <si>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</si>
  <si>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</si>
  <si>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</si>
  <si>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</si>
  <si>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</si>
  <si>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</si>
  <si>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</si>
  <si>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</si>
  <si>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</si>
  <si>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</si>
  <si>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</si>
  <si>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</si>
  <si>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</si>
  <si>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</si>
  <si>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</si>
  <si>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</si>
  <si>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</si>
  <si>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</si>
  <si>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</si>
  <si>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</si>
  <si>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</si>
  <si>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</si>
  <si>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</si>
  <si>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</si>
  <si>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</si>
  <si>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</si>
  <si>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</si>
  <si>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</si>
  <si>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</si>
  <si>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</si>
  <si>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</si>
  <si>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</si>
  <si>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</si>
  <si>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</si>
  <si>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</si>
  <si>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</si>
  <si>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</si>
  <si>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</si>
  <si>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</si>
  <si>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</si>
  <si>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</si>
  <si>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</si>
  <si>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</si>
  <si>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</si>
  <si>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</si>
  <si>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</si>
  <si>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</si>
  <si>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</si>
  <si>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</si>
  <si>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</si>
  <si>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</si>
  <si>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</si>
  <si>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</si>
  <si>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</si>
  <si>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</si>
  <si>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</si>
  <si>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</si>
  <si>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</si>
  <si>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</si>
  <si>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</si>
  <si>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</si>
  <si>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</si>
  <si>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</si>
  <si>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</si>
  <si>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</si>
  <si>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</si>
  <si>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</si>
  <si>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</si>
  <si>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</si>
  <si>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</si>
  <si>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</si>
  <si>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</si>
  <si>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</si>
  <si>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</si>
  <si>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</si>
  <si>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</si>
  <si>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</si>
  <si>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</si>
  <si>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</si>
  <si>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</si>
  <si>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</si>
  <si>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</si>
  <si>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</si>
  <si>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</si>
  <si>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</si>
  <si>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</si>
  <si>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</si>
  <si>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</si>
  <si>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</si>
  <si>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</si>
  <si>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</si>
  <si>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</si>
  <si>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</si>
  <si>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</si>
  <si>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</si>
  <si>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</si>
  <si>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</si>
  <si>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</si>
  <si>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</si>
  <si>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</si>
  <si>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</si>
  <si>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</si>
  <si>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</si>
  <si>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</si>
  <si>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</si>
  <si>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</si>
  <si>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</si>
  <si>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</si>
  <si>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</si>
  <si>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</si>
  <si>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</si>
  <si>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</si>
  <si>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</si>
  <si>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</si>
  <si>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</si>
  <si>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</si>
  <si>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</si>
  <si>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</si>
  <si>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</si>
  <si>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</si>
  <si>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</si>
  <si>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</si>
  <si>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</si>
  <si>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</si>
  <si>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</si>
  <si>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</si>
  <si>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</si>
  <si>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</si>
  <si>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</si>
  <si>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</si>
  <si>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</si>
  <si>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</si>
  <si>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</si>
  <si>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</si>
  <si>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</si>
  <si>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</si>
  <si>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</si>
  <si>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</si>
  <si>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</si>
  <si>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</si>
  <si>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</si>
  <si>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</si>
  <si>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</si>
  <si>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</si>
  <si>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</si>
  <si>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</si>
  <si>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</si>
  <si>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</si>
  <si>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</si>
  <si>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</si>
  <si>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</si>
  <si>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</si>
  <si>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</si>
  <si>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</si>
  <si>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</si>
  <si>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</si>
  <si>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</si>
  <si>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</si>
  <si>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</si>
  <si>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</si>
  <si>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</si>
  <si>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</si>
  <si>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</si>
  <si>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</si>
  <si>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</si>
  <si>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</si>
  <si>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</si>
  <si>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</si>
  <si>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</si>
  <si>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</si>
  <si>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</si>
  <si>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</si>
  <si>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</si>
  <si>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</si>
  <si>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</si>
  <si>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</si>
  <si>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</si>
  <si>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</si>
  <si>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</si>
  <si>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</si>
  <si>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</si>
  <si>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</si>
  <si>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</si>
  <si>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</si>
  <si>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</si>
  <si>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</si>
  <si>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</si>
  <si>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</si>
  <si>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</si>
  <si>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</si>
  <si>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</si>
  <si>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</si>
  <si>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</si>
  <si>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</si>
  <si>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</si>
  <si>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</si>
  <si>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</si>
  <si>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</si>
  <si>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</si>
  <si>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</si>
  <si>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</si>
  <si>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</si>
  <si>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</si>
  <si>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</si>
  <si>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</si>
  <si>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</si>
  <si>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</si>
  <si>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</si>
  <si>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</si>
  <si>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</si>
  <si>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</si>
  <si>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</si>
  <si>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</si>
  <si>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</si>
  <si>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</si>
  <si>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</si>
  <si>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</si>
  <si>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</si>
  <si>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</si>
  <si>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</si>
  <si>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</si>
  <si>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</si>
  <si>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</si>
  <si>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</si>
  <si>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</si>
  <si>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</si>
  <si>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</si>
  <si>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</si>
  <si>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</si>
  <si>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</si>
  <si>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</si>
  <si>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</si>
  <si>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</si>
  <si>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</si>
  <si>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</si>
  <si>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</si>
  <si>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</si>
  <si>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</si>
  <si>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</si>
  <si>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</si>
  <si>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</si>
  <si>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</si>
  <si>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</si>
  <si>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</si>
  <si>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</si>
  <si>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</si>
  <si>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</si>
  <si>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</si>
  <si>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</si>
  <si>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</si>
  <si>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</si>
  <si>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</si>
  <si>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</si>
  <si>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</si>
  <si>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</si>
  <si>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</si>
  <si>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</si>
  <si>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</si>
  <si>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</si>
  <si>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</si>
  <si>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</si>
  <si>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</si>
  <si>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</si>
  <si>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</si>
  <si>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</si>
  <si>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</si>
  <si>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</si>
  <si>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</si>
  <si>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</si>
  <si>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</si>
  <si>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</si>
  <si>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</si>
  <si>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</si>
  <si>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</si>
  <si>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</si>
  <si>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</si>
  <si>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</si>
  <si>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</si>
  <si>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</si>
  <si>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</si>
  <si>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</si>
  <si>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</si>
  <si>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</si>
  <si>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</si>
  <si>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</si>
  <si>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</si>
  <si>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</si>
  <si>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</si>
  <si>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</si>
  <si>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</si>
  <si>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</si>
  <si>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</si>
  <si>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</si>
  <si>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</si>
  <si>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</si>
  <si>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</si>
  <si>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</si>
  <si>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</si>
  <si>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</si>
  <si>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</si>
  <si>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</si>
  <si>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</si>
  <si>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</si>
  <si>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</si>
  <si>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</si>
  <si>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</si>
  <si>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</si>
  <si>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</si>
  <si>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</si>
  <si>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</si>
  <si>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</si>
  <si>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</si>
  <si>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</si>
  <si>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</si>
  <si>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</si>
  <si>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</si>
  <si>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</si>
  <si>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</si>
  <si>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</si>
  <si>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</si>
  <si>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</si>
  <si>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</si>
  <si>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</si>
  <si>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</si>
  <si>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</si>
  <si>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</si>
  <si>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</si>
  <si>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</si>
  <si>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</si>
  <si>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</si>
  <si>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</si>
  <si>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</si>
  <si>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</si>
  <si>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</si>
  <si>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</si>
  <si>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</si>
  <si>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</si>
  <si>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</si>
  <si>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</si>
  <si>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</si>
  <si>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</si>
  <si>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</si>
  <si>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</si>
  <si>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</si>
  <si>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</si>
  <si>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</si>
  <si>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</si>
  <si>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</si>
  <si>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</si>
  <si>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</si>
  <si>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</si>
  <si>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</si>
  <si>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</si>
  <si>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</si>
  <si>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</si>
  <si>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</si>
  <si>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</si>
  <si>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</si>
  <si>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</si>
  <si>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</si>
  <si>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</si>
  <si>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</si>
  <si>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</si>
  <si>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</si>
  <si>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</si>
  <si>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</si>
  <si>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</si>
  <si>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</si>
  <si>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</si>
  <si>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</si>
  <si>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</si>
  <si>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</si>
  <si>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</si>
  <si>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</si>
  <si>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</si>
  <si>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</si>
  <si>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</si>
  <si>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</si>
  <si>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</si>
  <si>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</si>
  <si>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</si>
  <si>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</si>
  <si>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</si>
  <si>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</si>
  <si>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</si>
  <si>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</si>
  <si>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</si>
  <si>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</si>
  <si>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</si>
  <si>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</si>
  <si>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</si>
  <si>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</si>
  <si>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</si>
  <si>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</si>
  <si>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</si>
  <si>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</si>
  <si>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</si>
  <si>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</si>
  <si>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</si>
  <si>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</si>
  <si>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</si>
  <si>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</si>
  <si>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</si>
  <si>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</si>
  <si>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</si>
  <si>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</si>
  <si>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</si>
  <si>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</si>
  <si>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</si>
  <si>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</si>
  <si>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</si>
  <si>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</si>
  <si>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</si>
  <si>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</si>
  <si>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</si>
  <si>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</si>
  <si>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</si>
  <si>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</si>
  <si>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</si>
  <si>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</si>
  <si>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</si>
  <si>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</si>
  <si>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</si>
  <si>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</si>
  <si>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</si>
  <si>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</si>
  <si>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</si>
  <si>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</si>
  <si>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</si>
  <si>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</si>
  <si>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</si>
  <si>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</si>
  <si>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</si>
  <si>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</si>
  <si>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</si>
  <si>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</si>
  <si>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</si>
  <si>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</si>
  <si>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</si>
  <si>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</si>
  <si>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</si>
  <si>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</si>
  <si>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</si>
  <si>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</si>
  <si>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</si>
  <si>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</si>
  <si>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</si>
  <si>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</si>
  <si>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</si>
  <si>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</si>
  <si>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</si>
  <si>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</si>
  <si>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</si>
  <si>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</si>
  <si>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</si>
  <si>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</si>
  <si>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</si>
  <si>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</si>
  <si>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</si>
  <si>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</si>
  <si>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</si>
  <si>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</si>
  <si>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</si>
  <si>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</si>
  <si>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</si>
  <si>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</si>
  <si>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</si>
  <si>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</si>
  <si>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</si>
  <si>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</si>
  <si>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</si>
  <si>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</si>
  <si>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</si>
  <si>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</si>
  <si>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</si>
  <si>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</si>
  <si>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</si>
  <si>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</si>
  <si>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</si>
  <si>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</si>
  <si>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</si>
  <si>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</si>
  <si>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</si>
  <si>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</si>
  <si>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</si>
  <si>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</si>
  <si>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</si>
  <si>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</si>
  <si>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</si>
  <si>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</si>
  <si>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</si>
  <si>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</si>
  <si>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</si>
  <si>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</si>
  <si>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</si>
  <si>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</si>
  <si>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</si>
  <si>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</si>
  <si>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</si>
  <si>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</si>
  <si>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</si>
  <si>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</si>
  <si>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</si>
  <si>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</si>
  <si>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</si>
  <si>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</si>
  <si>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</si>
  <si>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</si>
  <si>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</si>
  <si>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</si>
  <si>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</si>
  <si>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</si>
  <si>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</si>
  <si>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</si>
  <si>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</si>
  <si>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</si>
  <si>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</si>
  <si>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</si>
  <si>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</si>
  <si>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</si>
  <si>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</si>
  <si>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</si>
  <si>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</si>
  <si>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</si>
  <si>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</si>
  <si>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</si>
  <si>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</si>
  <si>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</si>
  <si>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</si>
  <si>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</si>
  <si>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</si>
  <si>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</si>
  <si>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</si>
  <si>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</si>
  <si>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</si>
  <si>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</si>
  <si>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</si>
  <si>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</si>
  <si>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</si>
  <si>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</si>
  <si>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</si>
  <si>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</si>
  <si>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</si>
  <si>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</si>
  <si>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</si>
  <si>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</si>
  <si>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</si>
  <si>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</si>
  <si>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</si>
  <si>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</si>
  <si>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</si>
  <si>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</si>
  <si>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</si>
  <si>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</si>
  <si>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</si>
  <si>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</si>
  <si>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</si>
  <si>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</si>
  <si>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</si>
  <si>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</si>
  <si>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</si>
  <si>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</si>
  <si>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</si>
  <si>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</si>
  <si>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</si>
  <si>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</si>
  <si>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</si>
  <si>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</si>
  <si>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</si>
  <si>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</si>
  <si>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</si>
  <si>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</si>
  <si>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</si>
  <si>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</si>
  <si>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</si>
  <si>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</si>
  <si>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</si>
  <si>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</si>
  <si>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</si>
  <si>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</si>
  <si>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</si>
  <si>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</si>
  <si>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</si>
  <si>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</si>
  <si>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</si>
  <si>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</si>
  <si>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</si>
  <si>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</si>
  <si>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</si>
  <si>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</si>
  <si>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</si>
  <si>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</si>
  <si>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</si>
  <si>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</si>
  <si>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</si>
  <si>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</si>
  <si>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</si>
  <si>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</si>
  <si>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</si>
  <si>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</si>
  <si>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</si>
  <si>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</si>
  <si>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</si>
  <si>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</si>
  <si>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</si>
  <si>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</si>
  <si>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</si>
  <si>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</si>
  <si>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</si>
  <si>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</si>
  <si>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</si>
  <si>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</si>
  <si>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</si>
  <si>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</si>
  <si>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</si>
  <si>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</si>
  <si>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</si>
  <si>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</si>
  <si>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</si>
  <si>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</si>
  <si>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</si>
  <si>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</si>
  <si>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</si>
  <si>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</si>
  <si>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</si>
  <si>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</si>
  <si>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</si>
  <si>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</si>
  <si>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</si>
  <si>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</si>
  <si>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</si>
  <si>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</si>
  <si>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</si>
  <si>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</si>
  <si>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</si>
  <si>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</si>
  <si>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</si>
  <si>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</si>
  <si>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</si>
  <si>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</si>
  <si>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</si>
  <si>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</si>
  <si>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</si>
  <si>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</si>
  <si>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</si>
  <si>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</si>
  <si>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</si>
  <si>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</si>
  <si>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</si>
  <si>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</si>
  <si>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</si>
  <si>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</si>
  <si>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</si>
  <si>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</si>
  <si>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</si>
  <si>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</si>
  <si>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</si>
  <si>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</si>
  <si>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</si>
  <si>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</si>
  <si>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</si>
  <si>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</si>
  <si>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</si>
  <si>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</si>
  <si>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</si>
  <si>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</si>
  <si>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</si>
  <si>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</si>
  <si>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</si>
  <si>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</si>
  <si>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</si>
  <si>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</si>
  <si>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</si>
  <si>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</si>
  <si>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</si>
  <si>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</si>
  <si>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</si>
  <si>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</si>
  <si>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</si>
  <si>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</si>
  <si>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</si>
  <si>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</si>
  <si>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</si>
  <si>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</si>
  <si>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</si>
  <si>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</si>
  <si>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</si>
  <si>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</si>
  <si>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</si>
  <si>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</si>
  <si>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</si>
  <si>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</si>
  <si>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</si>
  <si>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</si>
  <si>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</si>
  <si>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</si>
  <si>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</si>
  <si>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</si>
  <si>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</si>
  <si>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</si>
  <si>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</si>
  <si>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</si>
  <si>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</si>
  <si>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</si>
  <si>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</si>
  <si>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</si>
  <si>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</si>
  <si>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</si>
  <si>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</si>
  <si>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</si>
  <si>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</si>
  <si>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</si>
  <si>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</si>
  <si>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</si>
  <si>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</si>
  <si>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</si>
  <si>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</si>
  <si>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</si>
  <si>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</si>
  <si>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</si>
  <si>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</si>
  <si>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</si>
  <si>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</si>
  <si>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</si>
  <si>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</si>
  <si>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</si>
  <si>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</si>
  <si>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</si>
  <si>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</si>
  <si>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</si>
  <si>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</si>
  <si>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</si>
  <si>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</si>
  <si>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</si>
  <si>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</si>
  <si>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</si>
  <si>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</si>
  <si>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</si>
  <si>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</si>
  <si>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</si>
  <si>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</si>
  <si>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</si>
  <si>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</si>
  <si>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</si>
  <si>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</si>
  <si>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</si>
  <si>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</si>
  <si>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</si>
  <si>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</si>
  <si>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</si>
  <si>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</si>
  <si>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</si>
  <si>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</si>
  <si>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</si>
  <si>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</si>
  <si>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</si>
  <si>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</si>
  <si>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</si>
  <si>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</si>
  <si>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</si>
  <si>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</si>
  <si>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</si>
  <si>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</si>
  <si>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</si>
  <si>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</si>
  <si>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</si>
  <si>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</si>
  <si>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</si>
  <si>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</si>
  <si>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</si>
  <si>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</si>
  <si>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</si>
  <si>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</si>
  <si>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</si>
  <si>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</si>
  <si>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</si>
  <si>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</si>
  <si>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</si>
  <si>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</si>
  <si>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</si>
  <si>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</si>
  <si>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</si>
  <si>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</si>
  <si>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</si>
  <si>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</si>
  <si>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</si>
  <si>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</si>
  <si>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</si>
  <si>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</si>
  <si>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</si>
  <si>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</si>
  <si>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</si>
  <si>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</si>
  <si>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</si>
  <si>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</si>
  <si>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</si>
  <si>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</si>
  <si>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</si>
  <si>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</si>
  <si>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</si>
  <si>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</si>
  <si>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</si>
  <si>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</si>
  <si>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</si>
  <si>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</si>
  <si>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</si>
  <si>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</si>
  <si>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</si>
  <si>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</si>
  <si>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</si>
  <si>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</si>
  <si>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</si>
  <si>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</si>
  <si>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</si>
  <si>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</si>
  <si>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</si>
  <si>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</si>
  <si>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</si>
  <si>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</si>
  <si>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</si>
  <si>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</si>
  <si>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</si>
  <si>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</si>
  <si>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</si>
  <si>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</si>
  <si>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</si>
  <si>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</si>
  <si>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</si>
  <si>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</si>
  <si>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</si>
  <si>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</si>
  <si>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</si>
  <si>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</si>
  <si>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</si>
  <si>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</si>
  <si>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</si>
  <si>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</si>
  <si>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</si>
  <si>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</si>
  <si>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</si>
  <si>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</si>
  <si>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</si>
  <si>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</si>
  <si>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</si>
  <si>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</si>
  <si>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</si>
  <si>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</si>
  <si>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</si>
  <si>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</si>
  <si>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</si>
  <si>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</si>
  <si>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</si>
  <si>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</si>
  <si>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</si>
  <si>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</si>
  <si>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</si>
  <si>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</si>
  <si>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</si>
  <si>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</si>
  <si>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</si>
  <si>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</si>
  <si>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</si>
  <si>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</si>
  <si>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</si>
  <si>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</si>
  <si>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</si>
  <si>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</si>
  <si>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</si>
  <si>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</si>
  <si>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</si>
  <si>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</si>
  <si>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</si>
  <si>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</si>
  <si>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</si>
  <si>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</si>
  <si>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</si>
  <si>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</si>
  <si>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</si>
  <si>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</si>
  <si>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</si>
  <si>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</si>
  <si>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</si>
  <si>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</si>
  <si>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</si>
  <si>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</si>
  <si>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</si>
  <si>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</si>
  <si>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</si>
  <si>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</si>
  <si>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</si>
  <si>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</si>
  <si>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</si>
  <si>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</si>
  <si>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</si>
  <si>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</si>
  <si>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</si>
  <si>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</si>
  <si>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</si>
  <si>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</si>
  <si>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</si>
  <si>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</si>
  <si>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</si>
  <si>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</si>
  <si>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</si>
  <si>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</si>
  <si>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</si>
  <si>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</si>
  <si>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</si>
  <si>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</si>
  <si>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</si>
  <si>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</si>
  <si>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</si>
  <si>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</si>
  <si>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</si>
  <si>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</si>
  <si>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</si>
  <si>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</si>
  <si>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</si>
  <si>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</si>
  <si>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</si>
  <si>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</si>
  <si>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</si>
  <si>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</si>
  <si>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</si>
  <si>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</si>
  <si>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</si>
  <si>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</si>
  <si>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</si>
  <si>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</si>
  <si>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</si>
  <si>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</si>
  <si>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</si>
  <si>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</si>
  <si>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</si>
  <si>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</si>
  <si>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</si>
  <si>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</si>
  <si>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</si>
  <si>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</si>
  <si>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</si>
  <si>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</si>
  <si>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</si>
  <si>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</si>
  <si>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</si>
  <si>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</si>
  <si>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</si>
  <si>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</si>
  <si>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</si>
  <si>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</si>
  <si>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</si>
  <si>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</si>
  <si>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</si>
  <si>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</si>
  <si>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</si>
  <si>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</si>
  <si>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</si>
  <si>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</si>
  <si>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</si>
  <si>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</si>
  <si>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</si>
  <si>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</si>
  <si>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</si>
  <si>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</si>
  <si>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</si>
  <si>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</si>
  <si>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</si>
  <si>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</si>
  <si>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</si>
  <si>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</si>
  <si>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</si>
  <si>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</si>
  <si>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</si>
  <si>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</si>
  <si>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</si>
  <si>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</si>
  <si>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</si>
  <si>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</si>
  <si>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</si>
  <si>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</si>
  <si>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</si>
  <si>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</si>
  <si>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</si>
  <si>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</si>
  <si>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</si>
  <si>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</si>
  <si>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</si>
  <si>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</si>
  <si>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</si>
  <si>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</si>
  <si>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</si>
  <si>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</si>
  <si>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</si>
  <si>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</si>
  <si>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</si>
  <si>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</si>
  <si>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</si>
  <si>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</si>
  <si>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</si>
  <si>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</si>
  <si>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</si>
  <si>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</si>
  <si>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</si>
  <si>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</si>
  <si>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</si>
  <si>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</si>
  <si>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</si>
  <si>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</si>
  <si>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</si>
  <si>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</si>
  <si>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</si>
  <si>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</si>
  <si>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</si>
  <si>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</si>
  <si>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</si>
  <si>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</si>
  <si>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</si>
  <si>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</si>
  <si>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</si>
  <si>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</si>
  <si>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</si>
  <si>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</si>
  <si>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</si>
  <si>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</si>
  <si>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</si>
  <si>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</si>
  <si>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</si>
  <si>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</si>
  <si>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</si>
  <si>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</si>
  <si>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</si>
  <si>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</si>
  <si>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</si>
  <si>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</si>
  <si>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</si>
  <si>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</si>
  <si>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</si>
  <si>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</si>
  <si>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</si>
  <si>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</si>
  <si>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</si>
  <si>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</si>
  <si>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</si>
  <si>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</si>
  <si>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</si>
  <si>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</si>
  <si>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</si>
  <si>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</si>
  <si>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</si>
  <si>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</si>
  <si>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</si>
  <si>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</si>
  <si>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</si>
  <si>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</si>
  <si>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</si>
  <si>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</si>
  <si>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</si>
  <si>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</si>
  <si>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</si>
  <si>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</si>
  <si>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</si>
  <si>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</si>
  <si>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</si>
  <si>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</si>
  <si>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</si>
  <si>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</si>
  <si>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</si>
  <si>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</si>
  <si>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</si>
  <si>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</si>
  <si>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</si>
  <si>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</si>
  <si>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</si>
  <si>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</si>
  <si>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</si>
  <si>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</si>
  <si>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</si>
  <si>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</si>
  <si>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</si>
  <si>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</si>
  <si>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</si>
  <si>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</si>
  <si>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</si>
  <si>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</si>
  <si>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</si>
  <si>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</si>
  <si>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</si>
  <si>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</si>
  <si>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</si>
  <si>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</si>
  <si>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</si>
  <si>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</si>
  <si>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</si>
  <si>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</si>
  <si>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</si>
  <si>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</si>
  <si>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</si>
  <si>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</si>
  <si>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</si>
  <si>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</si>
  <si>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</si>
  <si>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</si>
  <si>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</si>
  <si>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</si>
  <si>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</si>
  <si>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</si>
  <si>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</si>
  <si>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</si>
  <si>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</si>
  <si>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</si>
  <si>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</si>
  <si>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</si>
  <si>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</si>
  <si>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</si>
  <si>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</si>
  <si>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</si>
  <si>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</si>
  <si>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</si>
  <si>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</si>
  <si>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</si>
  <si>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</si>
  <si>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</si>
  <si>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</si>
  <si>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</si>
  <si>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</si>
  <si>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</si>
  <si>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</si>
  <si>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</si>
  <si>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</si>
  <si>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</si>
  <si>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</si>
  <si>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</si>
  <si>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</si>
  <si>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</si>
  <si>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</si>
  <si>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</si>
  <si>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</si>
  <si>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</si>
  <si>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</si>
  <si>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</si>
  <si>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</si>
  <si>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</si>
  <si>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</si>
  <si>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</si>
  <si>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</si>
  <si>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</si>
  <si>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</si>
  <si>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</si>
  <si>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</si>
  <si>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</si>
  <si>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</si>
  <si>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</si>
  <si>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</si>
  <si>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</si>
  <si>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</si>
  <si>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</si>
  <si>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</si>
  <si>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</si>
  <si>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</si>
  <si>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</si>
  <si>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</si>
  <si>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</si>
  <si>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</si>
  <si>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</si>
  <si>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</si>
  <si>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</si>
  <si>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</si>
  <si>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</si>
  <si>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</si>
  <si>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</si>
  <si>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</si>
  <si>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</si>
  <si>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</si>
  <si>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</si>
  <si>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</si>
  <si>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</si>
  <si>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</si>
  <si>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</si>
  <si>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</si>
  <si>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</si>
  <si>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</si>
  <si>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</si>
  <si>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</si>
  <si>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</si>
  <si>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</si>
  <si>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</si>
  <si>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</si>
  <si>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</si>
  <si>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</si>
  <si>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</si>
  <si>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</si>
  <si>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</si>
  <si>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</si>
  <si>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</si>
  <si>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</si>
  <si>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</si>
  <si>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</si>
  <si>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</si>
  <si>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</si>
  <si>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</si>
  <si>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</si>
  <si>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</si>
  <si>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</si>
  <si>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</si>
  <si>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</si>
  <si>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</si>
  <si>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</si>
  <si>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</si>
  <si>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</si>
  <si>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</si>
  <si>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</si>
  <si>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</si>
  <si>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</si>
  <si>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</si>
  <si>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</si>
  <si>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</si>
  <si>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</si>
  <si>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</si>
  <si>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</si>
  <si>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</si>
  <si>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</si>
  <si>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</si>
  <si>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</si>
  <si>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</si>
  <si>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</si>
  <si>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</si>
  <si>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</si>
  <si>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</si>
  <si>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</si>
  <si>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</si>
  <si>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</si>
  <si>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</si>
  <si>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</si>
  <si>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</si>
  <si>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</si>
  <si>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</si>
  <si>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</si>
  <si>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</si>
  <si>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</si>
  <si>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</si>
  <si>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</si>
  <si>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</si>
  <si>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</si>
  <si>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</si>
  <si>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</si>
  <si>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</si>
  <si>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</si>
  <si>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</si>
  <si>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</si>
  <si>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</si>
  <si>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</si>
  <si>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</si>
  <si>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</si>
  <si>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</si>
  <si>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</si>
  <si>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</si>
  <si>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</si>
  <si>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</si>
  <si>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</si>
  <si>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</si>
  <si>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</si>
  <si>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</si>
  <si>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</si>
  <si>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</si>
  <si>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</si>
  <si>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</si>
  <si>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</si>
  <si>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</si>
  <si>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</si>
  <si>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</si>
  <si>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</si>
  <si>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</si>
  <si>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</si>
  <si>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</si>
  <si>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</si>
  <si>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</si>
  <si>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</si>
  <si>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</si>
  <si>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</si>
  <si>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</si>
  <si>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</si>
  <si>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</si>
  <si>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</si>
  <si>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</si>
  <si>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</si>
  <si>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</si>
  <si>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</si>
  <si>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</si>
  <si>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</si>
  <si>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</si>
  <si>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</si>
  <si>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</si>
  <si>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</si>
  <si>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</si>
  <si>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</si>
  <si>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</si>
  <si>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</si>
  <si>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</si>
  <si>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</si>
  <si>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</si>
  <si>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</si>
  <si>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</si>
  <si>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</si>
  <si>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</si>
  <si>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</si>
  <si>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</si>
  <si>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</si>
  <si>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</si>
  <si>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</si>
  <si>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</si>
  <si>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</si>
  <si>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</si>
  <si>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</si>
  <si>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</si>
  <si>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</si>
  <si>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</si>
  <si>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</si>
  <si>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</si>
  <si>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</si>
  <si>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</si>
  <si>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</si>
  <si>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</si>
  <si>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</si>
  <si>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</si>
  <si>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</si>
  <si>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</si>
  <si>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</si>
  <si>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</si>
  <si>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</si>
  <si>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</si>
  <si>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</si>
  <si>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</si>
  <si>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</si>
  <si>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</si>
  <si>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</si>
  <si>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</si>
  <si>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</si>
  <si>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</si>
  <si>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</si>
  <si>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</si>
  <si>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</si>
  <si>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</si>
  <si>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</si>
  <si>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</si>
  <si>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</si>
  <si>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</si>
  <si>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</si>
  <si>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</si>
  <si>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</si>
  <si>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</si>
  <si>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</si>
  <si>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</si>
  <si>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</si>
  <si>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</si>
  <si>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</si>
  <si>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</si>
  <si>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</si>
  <si>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</si>
  <si>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</si>
  <si>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</si>
  <si>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</si>
  <si>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</si>
  <si>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</si>
  <si>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</si>
  <si>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</si>
  <si>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</si>
  <si>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</si>
  <si>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</si>
  <si>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</si>
  <si>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</si>
  <si>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</si>
  <si>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</si>
  <si>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</si>
  <si>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</si>
  <si>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</si>
  <si>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</si>
  <si>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</si>
  <si>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</si>
  <si>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</si>
  <si>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</si>
  <si>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</si>
  <si>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</si>
  <si>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</si>
  <si>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</si>
  <si>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</si>
  <si>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</si>
  <si>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</si>
  <si>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</si>
  <si>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</si>
  <si>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</si>
  <si>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</si>
  <si>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</si>
  <si>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</si>
  <si>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</si>
  <si>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</si>
  <si>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</si>
  <si>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</si>
  <si>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</si>
  <si>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</si>
  <si>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</si>
  <si>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</si>
  <si>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</si>
  <si>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</si>
  <si>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</si>
  <si>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</si>
  <si>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</si>
  <si>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</si>
  <si>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</si>
  <si>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</si>
  <si>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</si>
  <si>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</si>
  <si>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</si>
  <si>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</si>
  <si>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</si>
  <si>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</si>
  <si>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</si>
  <si>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</si>
  <si>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</si>
  <si>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</si>
  <si>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</si>
  <si>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</si>
  <si>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</si>
  <si>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</si>
  <si>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</si>
  <si>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</si>
  <si>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</si>
  <si>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</si>
  <si>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</si>
  <si>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</si>
  <si>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</si>
  <si>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</si>
  <si>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</si>
  <si>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</si>
  <si>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</si>
  <si>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</si>
  <si>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</si>
  <si>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</si>
  <si>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</si>
  <si>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</si>
  <si>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</si>
  <si>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</si>
  <si>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</si>
  <si>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</si>
  <si>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</si>
  <si>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</si>
  <si>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</si>
  <si>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</si>
  <si>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</si>
  <si>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</si>
  <si>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</si>
  <si>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</si>
  <si>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</si>
  <si>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</si>
  <si>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</si>
  <si>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</si>
  <si>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</si>
  <si>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</si>
  <si>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</si>
  <si>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</si>
  <si>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</si>
  <si>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</si>
  <si>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</si>
  <si>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</si>
  <si>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</si>
  <si>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</si>
  <si>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</si>
  <si>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</si>
  <si>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</si>
  <si>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</si>
  <si>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</si>
  <si>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</si>
  <si>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</si>
  <si>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</si>
  <si>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</si>
  <si>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</si>
  <si>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</si>
  <si>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</si>
  <si>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</si>
  <si>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</si>
  <si>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</si>
  <si>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</si>
  <si>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</si>
  <si>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</si>
  <si>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</si>
  <si>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</si>
  <si>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</si>
  <si>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</si>
  <si>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</si>
  <si>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</si>
  <si>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</si>
  <si>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</si>
  <si>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</si>
  <si>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</si>
  <si>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</si>
  <si>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</si>
  <si>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</si>
  <si>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</si>
  <si>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</si>
  <si>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</si>
  <si>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</si>
  <si>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</si>
  <si>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</si>
  <si>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</si>
  <si>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</si>
  <si>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</si>
  <si>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</si>
  <si>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</si>
  <si>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</si>
  <si>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</si>
  <si>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</si>
  <si>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</si>
  <si>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</si>
  <si>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</si>
  <si>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</si>
  <si>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</si>
  <si>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</si>
  <si>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</si>
  <si>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</si>
  <si>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</si>
  <si>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</si>
  <si>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</si>
  <si>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</si>
  <si>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</si>
  <si>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</si>
  <si>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</si>
  <si>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</si>
  <si>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</si>
  <si>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</si>
  <si>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</si>
  <si>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</si>
  <si>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</si>
  <si>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</si>
  <si>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</si>
  <si>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</si>
  <si>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</si>
  <si>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</si>
  <si>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</si>
  <si>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</si>
  <si>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</si>
  <si>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</si>
  <si>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</si>
  <si>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</si>
  <si>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</si>
  <si>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</si>
  <si>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</si>
  <si>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</si>
  <si>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</si>
  <si>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</si>
  <si>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</si>
  <si>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</si>
  <si>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</si>
  <si>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</si>
  <si>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</si>
  <si>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</si>
  <si>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</si>
  <si>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</si>
  <si>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</si>
  <si>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</si>
  <si>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</si>
  <si>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</si>
  <si>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</si>
  <si>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</si>
  <si>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</si>
  <si>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</si>
  <si>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</si>
  <si>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</si>
  <si>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</si>
  <si>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</si>
  <si>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</si>
  <si>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</si>
  <si>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</si>
  <si>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</si>
  <si>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</si>
  <si>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</si>
  <si>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</si>
  <si>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</si>
  <si>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</si>
  <si>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</si>
  <si>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</si>
  <si>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</si>
  <si>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</si>
  <si>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</si>
  <si>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</si>
  <si>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</si>
  <si>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</si>
  <si>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</si>
  <si>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</si>
  <si>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</si>
  <si>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</si>
  <si>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</si>
  <si>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</si>
  <si>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</si>
  <si>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</si>
  <si>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</si>
  <si>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</si>
  <si>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</si>
  <si>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</si>
  <si>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</si>
  <si>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</si>
  <si>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</si>
  <si>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</si>
  <si>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</si>
  <si>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</si>
  <si>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</si>
  <si>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</si>
  <si>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</si>
  <si>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</si>
  <si>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</si>
  <si>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</si>
  <si>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</si>
  <si>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</si>
  <si>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</si>
  <si>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</si>
  <si>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</si>
  <si>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</si>
  <si>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</si>
  <si>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</si>
  <si>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</si>
  <si>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</si>
  <si>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</si>
  <si>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</si>
  <si>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</si>
  <si>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</si>
  <si>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</si>
  <si>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</si>
  <si>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</si>
  <si>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</si>
  <si>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</si>
  <si>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</si>
  <si>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</si>
  <si>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</si>
  <si>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</si>
  <si>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</si>
  <si>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</si>
  <si>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</si>
  <si>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</si>
  <si>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</si>
  <si>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</si>
  <si>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</si>
  <si>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</si>
  <si>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</si>
  <si>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</si>
  <si>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</si>
  <si>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</si>
  <si>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</si>
  <si>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</si>
  <si>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</si>
  <si>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</si>
  <si>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</si>
  <si>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</si>
  <si>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</si>
  <si>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</si>
  <si>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</si>
  <si>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</si>
  <si>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</si>
  <si>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</si>
  <si>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</si>
  <si>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</si>
  <si>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</si>
  <si>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</si>
  <si>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</si>
  <si>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</si>
  <si>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</si>
  <si>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</si>
  <si>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</si>
  <si>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</si>
  <si>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</si>
  <si>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</si>
  <si>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</si>
  <si>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</si>
  <si>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</si>
  <si>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</si>
  <si>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</si>
  <si>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</si>
  <si>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</si>
  <si>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</si>
  <si>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</si>
  <si>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</si>
  <si>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</si>
  <si>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</si>
  <si>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</si>
  <si>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</si>
  <si>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</si>
  <si>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</si>
  <si>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</si>
  <si>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</si>
  <si>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</si>
  <si>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</si>
  <si>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</si>
  <si>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</si>
  <si>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</si>
  <si>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</si>
  <si>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</si>
  <si>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</si>
  <si>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</si>
  <si>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</si>
  <si>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</si>
  <si>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</si>
  <si>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</si>
  <si>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</si>
  <si>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</si>
  <si>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</si>
  <si>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</si>
  <si>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</si>
  <si>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</si>
  <si>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</si>
  <si>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</si>
  <si>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</si>
  <si>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</si>
  <si>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</si>
  <si>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</si>
  <si>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</si>
  <si>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</si>
  <si>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</si>
  <si>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</si>
  <si>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</si>
  <si>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</si>
  <si>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</si>
  <si>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</si>
  <si>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</si>
  <si>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</si>
  <si>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</si>
  <si>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</si>
  <si>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</si>
  <si>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</si>
  <si>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</si>
  <si>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</si>
  <si>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</si>
  <si>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</si>
  <si>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</si>
  <si>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</si>
  <si>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</si>
  <si>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</si>
  <si>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</si>
  <si>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</si>
  <si>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</si>
  <si>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</si>
  <si>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</si>
  <si>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</si>
  <si>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</si>
  <si>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</si>
  <si>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</si>
  <si>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</si>
  <si>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</si>
  <si>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</si>
  <si>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</si>
  <si>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</si>
  <si>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</si>
  <si>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</si>
  <si>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</si>
  <si>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</si>
  <si>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</si>
  <si>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</si>
  <si>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</si>
  <si>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</si>
  <si>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</si>
  <si>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</si>
  <si>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</si>
  <si>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</si>
  <si>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</si>
  <si>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</si>
  <si>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</si>
  <si>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</si>
  <si>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</si>
  <si>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</si>
  <si>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</si>
  <si>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</si>
  <si>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</si>
  <si>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</si>
  <si>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</si>
  <si>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</si>
  <si>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</si>
  <si>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</si>
  <si>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</si>
  <si>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</si>
  <si>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</si>
  <si>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</si>
  <si>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</si>
  <si>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</si>
  <si>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</si>
  <si>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</si>
  <si>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</si>
  <si>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</si>
  <si>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</si>
  <si>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</si>
  <si>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</si>
  <si>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</si>
  <si>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</si>
  <si>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</si>
  <si>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</si>
  <si>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</si>
  <si>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</si>
  <si>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</si>
  <si>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</si>
  <si>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</si>
  <si>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</si>
  <si>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</si>
  <si>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</si>
  <si>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</si>
  <si>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</si>
  <si>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</si>
  <si>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</si>
  <si>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</si>
  <si>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</si>
  <si>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</si>
  <si>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</si>
  <si>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</si>
  <si>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</si>
  <si>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</si>
  <si>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</si>
  <si>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</si>
  <si>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</si>
  <si>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</si>
  <si>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</si>
  <si>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</si>
  <si>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</si>
  <si>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</si>
  <si>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</si>
  <si>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</si>
  <si>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</si>
  <si>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</si>
  <si>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</si>
  <si>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</si>
  <si>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</si>
  <si>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</si>
  <si>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</si>
  <si>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</si>
  <si>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</si>
  <si>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</si>
  <si>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</si>
  <si>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</si>
  <si>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</si>
  <si>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</si>
  <si>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</si>
  <si>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</si>
  <si>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</si>
  <si>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</si>
  <si>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</si>
  <si>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</si>
  <si>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</si>
  <si>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</si>
  <si>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</si>
  <si>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</si>
  <si>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</si>
  <si>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</si>
  <si>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</si>
  <si>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</si>
  <si>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</si>
  <si>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</si>
  <si>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</si>
  <si>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</si>
  <si>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</si>
  <si>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</si>
  <si>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</si>
  <si>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</si>
  <si>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</si>
  <si>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</si>
  <si>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</si>
  <si>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</si>
  <si>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</si>
  <si>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</si>
  <si>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</si>
  <si>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</si>
  <si>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</si>
  <si>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</si>
  <si>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</si>
  <si>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</si>
  <si>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</si>
  <si>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</si>
  <si>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</si>
  <si>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</si>
  <si>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</si>
  <si>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</si>
  <si>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</si>
  <si>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</si>
  <si>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</si>
  <si>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</si>
  <si>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</si>
  <si>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</si>
  <si>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</si>
  <si>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</si>
  <si>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</si>
  <si>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</si>
  <si>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</si>
  <si>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</si>
  <si>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</si>
  <si>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</si>
  <si>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</si>
  <si>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</si>
  <si>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</si>
  <si>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</si>
  <si>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</si>
  <si>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</si>
  <si>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</si>
  <si>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</si>
  <si>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</si>
  <si>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</si>
  <si>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</si>
  <si>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</si>
  <si>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</si>
  <si>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</si>
  <si>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</si>
  <si>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</si>
  <si>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</si>
  <si>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</si>
  <si>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</si>
  <si>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</si>
  <si>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</si>
  <si>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</si>
  <si>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</si>
  <si>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</si>
  <si>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</si>
  <si>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</si>
  <si>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</si>
  <si>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</si>
  <si>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</si>
  <si>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</si>
  <si>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</si>
  <si>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</si>
  <si>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</si>
  <si>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</si>
  <si>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</si>
  <si>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</si>
  <si>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</si>
  <si>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</si>
  <si>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</si>
  <si>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</si>
  <si>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</si>
  <si>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</si>
  <si>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</si>
  <si>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</si>
  <si>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</si>
  <si>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</si>
  <si>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</si>
  <si>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</si>
  <si>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</si>
  <si>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</si>
  <si>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</si>
  <si>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</si>
  <si>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</si>
  <si>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</si>
  <si>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</si>
  <si>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</si>
  <si>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</si>
  <si>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</si>
  <si>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</si>
  <si>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</si>
  <si>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</si>
  <si>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</si>
  <si>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</si>
  <si>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</si>
  <si>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</si>
  <si>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</si>
  <si>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</si>
  <si>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</si>
  <si>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</si>
  <si>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</si>
  <si>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</si>
  <si>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</si>
  <si>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</si>
  <si>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</si>
  <si>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</si>
  <si>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</si>
  <si>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</si>
  <si>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</si>
  <si>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</si>
  <si>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</si>
  <si>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</si>
  <si>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</si>
  <si>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</si>
  <si>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</si>
  <si>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</si>
  <si>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</si>
  <si>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</si>
  <si>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</si>
  <si>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</si>
  <si>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</si>
  <si>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</si>
  <si>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</si>
  <si>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</si>
  <si>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</si>
  <si>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</si>
  <si>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</si>
  <si>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</si>
  <si>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</si>
  <si>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</si>
  <si>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</si>
  <si>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</si>
  <si>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</si>
  <si>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</si>
  <si>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</si>
  <si>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</si>
  <si>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</si>
  <si>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</si>
  <si>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</si>
  <si>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</si>
  <si>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</si>
  <si>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</si>
  <si>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</si>
  <si>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</si>
  <si>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</si>
  <si>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</si>
  <si>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</si>
  <si>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</si>
  <si>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</si>
  <si>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</si>
  <si>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</si>
  <si>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</si>
  <si>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</si>
  <si>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</si>
  <si>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</si>
  <si>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</si>
  <si>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</si>
  <si>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</si>
  <si>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</si>
  <si>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</si>
  <si>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</si>
  <si>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</si>
  <si>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</si>
  <si>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</si>
  <si>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</si>
  <si>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</si>
  <si>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</si>
  <si>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</si>
  <si>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</si>
  <si>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</si>
  <si>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</si>
  <si>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</si>
  <si>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</si>
  <si>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</si>
  <si>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</si>
  <si>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</si>
  <si>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</si>
  <si>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</si>
  <si>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</si>
  <si>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</si>
  <si>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</si>
  <si>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</si>
  <si>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</si>
  <si>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</si>
  <si>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</si>
  <si>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</si>
  <si>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</si>
  <si>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</si>
  <si>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</si>
  <si>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</si>
  <si>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</si>
  <si>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</si>
  <si>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</si>
  <si>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</si>
  <si>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</si>
  <si>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</si>
  <si>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</si>
  <si>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</si>
  <si>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</si>
  <si>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</si>
  <si>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</si>
  <si>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</si>
  <si>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</si>
  <si>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</si>
  <si>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</si>
  <si>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</si>
  <si>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</si>
  <si>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</si>
  <si>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</si>
  <si>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</si>
  <si>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</si>
  <si>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</si>
  <si>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</si>
  <si>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</si>
  <si>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</si>
  <si>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</si>
  <si>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</si>
  <si>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</si>
  <si>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</si>
  <si>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</si>
  <si>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</si>
  <si>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</si>
  <si>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</si>
  <si>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</si>
  <si>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</si>
  <si>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</si>
  <si>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</si>
  <si>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</si>
  <si>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</si>
  <si>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</si>
  <si>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</si>
  <si>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</si>
  <si>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</si>
  <si>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</si>
  <si>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</si>
  <si>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</si>
  <si>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</si>
  <si>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</si>
  <si>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</si>
  <si>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</si>
  <si>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</si>
  <si>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</si>
  <si>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</si>
  <si>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</si>
  <si>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</si>
  <si>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</si>
  <si>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</si>
  <si>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</si>
  <si>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</si>
  <si>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</si>
  <si>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</si>
  <si>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</si>
  <si>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</si>
  <si>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</si>
  <si>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</si>
  <si>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</si>
  <si>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</si>
  <si>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</si>
  <si>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</si>
  <si>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</si>
  <si>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</si>
  <si>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</si>
  <si>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</si>
  <si>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</si>
  <si>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</si>
  <si>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</si>
  <si>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</si>
  <si>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</si>
  <si>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</si>
  <si>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</si>
  <si>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</si>
  <si>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</si>
  <si>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</si>
  <si>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</si>
  <si>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</si>
  <si>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</si>
  <si>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</si>
  <si>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</si>
  <si>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</si>
  <si>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</si>
  <si>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</si>
  <si>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</si>
  <si>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</si>
  <si>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</si>
  <si>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</si>
  <si>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</si>
  <si>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</si>
  <si>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</si>
  <si>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</si>
  <si>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</si>
  <si>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</si>
  <si>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</si>
  <si>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</si>
  <si>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</si>
  <si>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</si>
  <si>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</si>
  <si>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</si>
  <si>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</si>
  <si>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</si>
  <si>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</si>
  <si>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</si>
  <si>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</si>
  <si>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</si>
  <si>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</si>
  <si>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</si>
  <si>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</si>
  <si>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</si>
  <si>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</si>
  <si>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</si>
  <si>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</si>
  <si>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</si>
  <si>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</si>
  <si>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</si>
  <si>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</si>
  <si>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</si>
  <si>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</si>
  <si>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</si>
  <si>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</si>
  <si>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</si>
  <si>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</si>
  <si>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</si>
  <si>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</si>
  <si>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</si>
  <si>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</si>
  <si>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</si>
  <si>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</si>
  <si>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</si>
  <si>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</si>
  <si>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</si>
  <si>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</si>
  <si>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</si>
  <si>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</si>
  <si>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</si>
  <si>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</si>
  <si>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</si>
  <si>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</si>
  <si>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</si>
  <si>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</si>
  <si>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</si>
  <si>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</si>
  <si>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</si>
  <si>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</si>
  <si>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</si>
  <si>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</si>
  <si>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</si>
  <si>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</si>
  <si>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</si>
  <si>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</si>
  <si>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</si>
  <si>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</si>
  <si>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</si>
  <si>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</si>
  <si>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</si>
  <si>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</si>
  <si>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</si>
  <si>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</si>
  <si>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</si>
  <si>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</si>
  <si>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</si>
  <si>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</si>
  <si>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</si>
  <si>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</si>
  <si>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</si>
  <si>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</si>
  <si>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</si>
  <si>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</si>
  <si>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</si>
  <si>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</si>
  <si>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</si>
  <si>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</si>
  <si>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</si>
  <si>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</si>
  <si>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</si>
  <si>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</si>
  <si>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</si>
  <si>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</si>
  <si>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</si>
  <si>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</si>
  <si>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</si>
  <si>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</si>
  <si>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</si>
  <si>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</si>
  <si>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</si>
  <si>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</si>
  <si>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</si>
  <si>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</si>
  <si>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</si>
  <si>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</si>
  <si>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</si>
  <si>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</si>
  <si>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</si>
  <si>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</si>
  <si>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</si>
  <si>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</si>
  <si>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</si>
  <si>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</si>
  <si>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</si>
  <si>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</si>
  <si>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</si>
  <si>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</si>
  <si>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</si>
  <si>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</si>
  <si>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</si>
  <si>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</si>
  <si>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</si>
  <si>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</si>
  <si>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</si>
  <si>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</si>
  <si>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</si>
  <si>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</si>
  <si>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</si>
  <si>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</si>
  <si>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</si>
  <si>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</si>
  <si>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</si>
  <si>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</si>
  <si>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</si>
  <si>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</si>
  <si>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</si>
  <si>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</si>
  <si>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</si>
  <si>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</si>
  <si>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</si>
  <si>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</si>
  <si>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</si>
  <si>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</si>
  <si>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</si>
  <si>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</si>
  <si>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</si>
  <si>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</si>
  <si>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</si>
  <si>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</si>
  <si>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</si>
  <si>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</si>
  <si>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</si>
  <si>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</si>
  <si>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</si>
  <si>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</si>
  <si>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</si>
  <si>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</si>
  <si>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</si>
  <si>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</si>
  <si>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</si>
  <si>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</si>
  <si>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</si>
  <si>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</si>
  <si>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</si>
  <si>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</si>
  <si>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</si>
  <si>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</si>
  <si>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</si>
  <si>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</si>
  <si>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</si>
  <si>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</si>
  <si>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</si>
  <si>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</si>
  <si>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</si>
  <si>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</si>
  <si>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</si>
  <si>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</si>
  <si>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</si>
  <si>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</si>
  <si>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</si>
  <si>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</si>
  <si>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</si>
  <si>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</si>
  <si>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</si>
  <si>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</si>
  <si>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</si>
  <si>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</si>
  <si>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</si>
  <si>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</si>
  <si>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</si>
  <si>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</si>
  <si>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</si>
  <si>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</si>
  <si>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</si>
  <si>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</si>
  <si>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</si>
  <si>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</si>
  <si>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</si>
  <si>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</si>
  <si>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</si>
  <si>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</si>
  <si>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</si>
  <si>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</si>
  <si>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</si>
  <si>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</si>
  <si>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</si>
  <si>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</si>
  <si>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</si>
  <si>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</si>
  <si>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</si>
  <si>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</si>
  <si>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</si>
  <si>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</si>
  <si>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</si>
  <si>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</si>
  <si>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</si>
  <si>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</si>
  <si>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</si>
  <si>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</si>
  <si>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</si>
  <si>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</si>
  <si>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</si>
  <si>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</si>
  <si>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</si>
  <si>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</si>
  <si>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</si>
  <si>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</si>
  <si>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</si>
  <si>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</si>
  <si>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</si>
  <si>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</si>
  <si>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</si>
  <si>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</si>
  <si>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</si>
  <si>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</si>
  <si>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</si>
  <si>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</si>
  <si>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</si>
  <si>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</si>
  <si>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</si>
  <si>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</si>
  <si>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</si>
  <si>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</si>
  <si>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</si>
  <si>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</si>
  <si>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</si>
  <si>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</si>
  <si>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</si>
  <si>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</si>
  <si>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</si>
  <si>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</si>
  <si>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</si>
  <si>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</si>
  <si>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</si>
  <si>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</si>
  <si>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</si>
  <si>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</si>
  <si>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</si>
  <si>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</si>
  <si>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</si>
  <si>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</si>
  <si>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</si>
  <si>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</si>
  <si>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</si>
  <si>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</si>
  <si>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</si>
  <si>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</si>
  <si>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</si>
  <si>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</si>
  <si>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</si>
  <si>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</si>
  <si>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</si>
  <si>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</si>
  <si>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</si>
  <si>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</si>
  <si>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</si>
  <si>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</si>
  <si>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</si>
  <si>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</si>
  <si>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</si>
  <si>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</si>
  <si>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</si>
  <si>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</si>
  <si>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</si>
  <si>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</si>
  <si>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</si>
  <si>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</si>
  <si>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</si>
  <si>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</si>
  <si>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</si>
  <si>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</si>
  <si>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</si>
  <si>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</si>
  <si>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</si>
  <si>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</si>
  <si>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</si>
  <si>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</si>
  <si>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</si>
  <si>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</si>
  <si>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</si>
  <si>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</si>
  <si>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</si>
  <si>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</si>
  <si>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</si>
  <si>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</si>
  <si>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</si>
  <si>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</si>
  <si>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</si>
  <si>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</si>
  <si>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</si>
  <si>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</si>
  <si>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</si>
  <si>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</si>
  <si>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</si>
  <si>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</si>
  <si>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</si>
  <si>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</si>
  <si>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</si>
  <si>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</si>
  <si>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</si>
  <si>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</si>
  <si>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</si>
  <si>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</si>
  <si>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</si>
  <si>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</si>
  <si>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</si>
  <si>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</si>
  <si>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</si>
  <si>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</si>
  <si>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</si>
  <si>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</si>
  <si>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</si>
  <si>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</si>
  <si>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</si>
  <si>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</si>
  <si>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</si>
  <si>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</si>
  <si>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</si>
  <si>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</si>
  <si>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</si>
  <si>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</si>
  <si>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</si>
  <si>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</si>
  <si>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</si>
  <si>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</si>
  <si>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</si>
  <si>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</si>
  <si>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</si>
  <si>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</si>
  <si>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</si>
  <si>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</si>
  <si>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</si>
  <si>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</si>
  <si>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</si>
  <si>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</si>
  <si>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</si>
  <si>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</si>
  <si>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</si>
  <si>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</si>
  <si>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</si>
  <si>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</si>
  <si>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</si>
  <si>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</si>
  <si>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</si>
  <si>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</si>
  <si>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</si>
  <si>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</si>
  <si>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</si>
  <si>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</si>
  <si>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</si>
  <si>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</si>
  <si>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</si>
  <si>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</si>
  <si>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</si>
  <si>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</si>
  <si>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</si>
  <si>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</si>
  <si>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</si>
  <si>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</si>
  <si>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</si>
  <si>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</si>
  <si>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</si>
  <si>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</si>
  <si>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</si>
  <si>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</si>
  <si>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</si>
  <si>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</si>
  <si>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</si>
  <si>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</si>
  <si>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</si>
  <si>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</si>
  <si>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</si>
  <si>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</si>
  <si>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</si>
  <si>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</si>
  <si>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</si>
  <si>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</si>
  <si>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</si>
  <si>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</si>
  <si>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</si>
  <si>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</si>
  <si>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</si>
  <si>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</si>
  <si>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</si>
  <si>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</si>
  <si>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</si>
  <si>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</si>
  <si>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</si>
  <si>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</si>
  <si>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</si>
  <si>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</si>
  <si>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</si>
  <si>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</si>
  <si>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</si>
  <si>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</si>
  <si>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</si>
  <si>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</si>
  <si>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</si>
  <si>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</si>
  <si>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</si>
  <si>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</si>
  <si>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</si>
  <si>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</si>
  <si>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</si>
  <si>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</si>
  <si>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</si>
  <si>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</si>
  <si>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</si>
  <si>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</si>
  <si>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</si>
  <si>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</si>
  <si>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</si>
  <si>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</si>
  <si>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</si>
  <si>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</si>
  <si>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</si>
  <si>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</si>
  <si>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</si>
  <si>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</si>
  <si>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</si>
  <si>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</si>
  <si>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</si>
  <si>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</si>
  <si>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</si>
  <si>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</si>
  <si>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</si>
  <si>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</si>
  <si>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</si>
  <si>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</si>
  <si>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</si>
  <si>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</si>
  <si>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</si>
  <si>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</si>
  <si>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</si>
  <si>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</si>
  <si>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</si>
  <si>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</si>
  <si>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</si>
  <si>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</si>
  <si>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</si>
  <si>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</si>
  <si>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</si>
  <si>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</si>
  <si>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</si>
  <si>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</si>
  <si>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</si>
  <si>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</si>
  <si>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</si>
  <si>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</si>
  <si>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</si>
  <si>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</si>
  <si>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</si>
  <si>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</si>
  <si>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</si>
  <si>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</si>
  <si>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</si>
  <si>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</si>
  <si>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</si>
  <si>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</si>
  <si>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</si>
  <si>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</si>
  <si>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</si>
  <si>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</si>
  <si>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</si>
  <si>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</si>
  <si>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</si>
  <si>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</si>
  <si>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</si>
  <si>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</si>
  <si>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</si>
  <si>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</si>
  <si>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</si>
  <si>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</si>
  <si>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</si>
  <si>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</si>
  <si>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</si>
  <si>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</si>
  <si>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</si>
  <si>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</si>
  <si>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</si>
  <si>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</si>
  <si>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</si>
  <si>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</si>
  <si>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</si>
  <si>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</si>
  <si>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</si>
  <si>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</si>
  <si>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</si>
  <si>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</si>
  <si>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</si>
  <si>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</si>
  <si>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</si>
  <si>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</si>
  <si>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</si>
  <si>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</si>
  <si>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</si>
  <si>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</si>
  <si>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</si>
  <si>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</si>
  <si>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</si>
  <si>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</si>
  <si>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</si>
  <si>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</si>
  <si>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</si>
  <si>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</si>
  <si>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</si>
  <si>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</si>
  <si>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</si>
  <si>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</si>
  <si>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</si>
  <si>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</si>
  <si>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</si>
  <si>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</si>
  <si>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</si>
  <si>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</si>
  <si>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</si>
  <si>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</si>
  <si>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</si>
  <si>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</si>
  <si>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</si>
  <si>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</si>
  <si>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</si>
  <si>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</si>
  <si>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</si>
  <si>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</si>
  <si>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</si>
  <si>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</si>
  <si>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</si>
  <si>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</si>
  <si>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</si>
  <si>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</si>
  <si>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</si>
  <si>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</si>
  <si>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</si>
  <si>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</si>
  <si>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</si>
  <si>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</si>
  <si>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</si>
  <si>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</si>
  <si>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</si>
  <si>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</si>
  <si>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</si>
  <si>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</si>
  <si>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</si>
  <si>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</si>
  <si>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</si>
  <si>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</si>
  <si>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</si>
  <si>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</si>
  <si>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</si>
  <si>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</si>
  <si>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</si>
  <si>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</si>
  <si>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</si>
  <si>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</si>
  <si>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</si>
  <si>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</si>
  <si>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</si>
  <si>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</si>
  <si>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</si>
  <si>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</si>
  <si>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</si>
  <si>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</si>
  <si>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</si>
  <si>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</si>
  <si>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</si>
  <si>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</si>
  <si>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</si>
  <si>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</si>
  <si>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</si>
  <si>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</si>
  <si>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</si>
  <si>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</si>
  <si>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</si>
  <si>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</si>
  <si>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</si>
  <si>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</si>
  <si>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</si>
  <si>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</si>
  <si>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</si>
  <si>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</si>
  <si>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</si>
  <si>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</si>
  <si>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</si>
  <si>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</si>
  <si>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</si>
  <si>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</si>
  <si>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</si>
  <si>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</si>
  <si>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</si>
  <si>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</si>
  <si>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</si>
  <si>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</si>
  <si>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</si>
  <si>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</si>
  <si>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</si>
  <si>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</si>
  <si>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</si>
  <si>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</si>
  <si>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</si>
  <si>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</si>
  <si>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</si>
  <si>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</si>
  <si>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</si>
  <si>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</si>
  <si>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</si>
  <si>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</si>
  <si>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</si>
  <si>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</si>
  <si>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</si>
  <si>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</si>
  <si>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</si>
  <si>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</si>
  <si>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</si>
  <si>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</si>
  <si>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</si>
  <si>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</si>
  <si>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</si>
  <si>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</si>
  <si>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</si>
  <si>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</si>
  <si>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</si>
  <si>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</si>
  <si>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</si>
  <si>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</si>
  <si>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</si>
  <si>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</si>
  <si>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</si>
  <si>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</si>
  <si>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</si>
  <si>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</si>
  <si>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</si>
  <si>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</si>
  <si>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</si>
  <si>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</si>
  <si>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</si>
  <si>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</si>
  <si>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</si>
  <si>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</si>
  <si>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</si>
  <si>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</si>
  <si>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</si>
  <si>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</si>
  <si>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</si>
  <si>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</si>
  <si>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</si>
  <si>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</si>
  <si>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</si>
  <si>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</si>
  <si>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</si>
  <si>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</si>
  <si>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</si>
  <si>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</si>
  <si>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</si>
  <si>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</si>
  <si>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</si>
  <si>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</si>
  <si>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</si>
  <si>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</si>
  <si>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</si>
  <si>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</si>
  <si>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</si>
  <si>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</si>
  <si>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</si>
  <si>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</si>
  <si>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</si>
  <si>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</si>
  <si>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</si>
  <si>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</si>
  <si>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</si>
  <si>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</si>
  <si>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</si>
  <si>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</si>
  <si>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</si>
  <si>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</si>
  <si>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</si>
  <si>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</si>
  <si>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</si>
  <si>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</si>
  <si>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</si>
  <si>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</si>
  <si>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</si>
  <si>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</si>
  <si>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</si>
  <si>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</si>
  <si>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</si>
  <si>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</si>
  <si>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</si>
  <si>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</si>
  <si>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</si>
  <si>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</si>
  <si>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</si>
  <si>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</si>
  <si>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</si>
  <si>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</si>
  <si>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</si>
  <si>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</si>
  <si>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</si>
  <si>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</si>
  <si>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</si>
  <si>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</si>
  <si>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</si>
  <si>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</si>
  <si>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</si>
  <si>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</si>
  <si>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</si>
  <si>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</si>
  <si>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</si>
  <si>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</si>
  <si>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</si>
  <si>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</si>
  <si>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</si>
  <si>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</si>
  <si>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</si>
  <si>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</si>
  <si>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</si>
  <si>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</si>
  <si>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</si>
  <si>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</si>
  <si>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</si>
  <si>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</si>
  <si>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</si>
  <si>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</si>
  <si>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</si>
  <si>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</si>
  <si>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</si>
  <si>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</si>
  <si>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</si>
  <si>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</si>
  <si>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</si>
  <si>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</si>
  <si>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</si>
  <si>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</si>
  <si>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</si>
  <si>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</si>
  <si>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</si>
  <si>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</si>
  <si>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</si>
  <si>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</si>
  <si>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</si>
  <si>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</si>
  <si>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</si>
  <si>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</si>
  <si>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</si>
  <si>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</si>
  <si>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</si>
  <si>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</si>
  <si>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</si>
  <si>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</si>
  <si>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</si>
  <si>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</si>
  <si>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</si>
  <si>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</si>
  <si>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</si>
  <si>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</si>
  <si>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</si>
  <si>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</si>
  <si>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</si>
  <si>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</si>
  <si>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</si>
  <si>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</si>
  <si>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</si>
  <si>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</si>
  <si>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</si>
  <si>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</si>
  <si>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</si>
  <si>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</si>
  <si>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</si>
  <si>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</si>
  <si>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</si>
  <si>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</si>
  <si>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</si>
  <si>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</si>
  <si>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</si>
  <si>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</si>
  <si>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</si>
  <si>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</si>
  <si>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</si>
  <si>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</si>
  <si>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</si>
  <si>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</si>
  <si>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</si>
  <si>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</si>
  <si>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</si>
  <si>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</si>
  <si>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</si>
  <si>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</si>
  <si>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</si>
  <si>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</si>
  <si>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</si>
  <si>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</si>
  <si>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</si>
  <si>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</si>
  <si>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</si>
  <si>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</si>
  <si>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</si>
  <si>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</si>
  <si>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</si>
  <si>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</si>
  <si>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</si>
  <si>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</si>
  <si>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</si>
  <si>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</si>
  <si>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</si>
  <si>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</si>
  <si>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</si>
  <si>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</si>
  <si>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</si>
  <si>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</si>
  <si>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</si>
  <si>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</si>
  <si>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</si>
  <si>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</si>
  <si>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</si>
  <si>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</si>
  <si>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</si>
  <si>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</si>
  <si>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</si>
  <si>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</si>
  <si>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</si>
  <si>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</si>
  <si>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</si>
  <si>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</si>
  <si>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</si>
  <si>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</si>
  <si>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</si>
  <si>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</si>
  <si>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</si>
  <si>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</si>
  <si>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</si>
  <si>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</si>
  <si>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</si>
  <si>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</si>
  <si>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</si>
  <si>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</si>
  <si>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</si>
  <si>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</si>
  <si>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</si>
  <si>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</si>
  <si>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</si>
  <si>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</si>
  <si>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</si>
  <si>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</si>
  <si>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</si>
  <si>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</si>
  <si>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</si>
  <si>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</si>
  <si>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</si>
  <si>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</si>
  <si>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</si>
  <si>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</si>
  <si>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</si>
  <si>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</si>
  <si>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</si>
  <si>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</si>
  <si>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</si>
  <si>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</si>
  <si>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</si>
  <si>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</si>
  <si>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</si>
  <si>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</si>
  <si>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</si>
  <si>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</si>
  <si>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</si>
  <si>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</si>
  <si>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</si>
  <si>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</si>
  <si>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</si>
  <si>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</si>
  <si>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</si>
  <si>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</si>
  <si>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</si>
  <si>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</si>
  <si>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</si>
  <si>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</si>
  <si>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</si>
  <si>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</si>
  <si>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</si>
  <si>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</si>
  <si>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</si>
  <si>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</si>
  <si>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</si>
  <si>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</si>
  <si>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</si>
  <si>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</si>
  <si>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</si>
  <si>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</si>
  <si>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</si>
  <si>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</si>
  <si>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</si>
  <si>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</si>
  <si>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</si>
  <si>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</si>
  <si>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</si>
  <si>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</si>
  <si>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</si>
  <si>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</si>
  <si>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</si>
  <si>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</si>
  <si>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</si>
  <si>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</si>
  <si>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</si>
  <si>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</si>
  <si>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</si>
  <si>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</si>
  <si>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</si>
  <si>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</si>
  <si>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</si>
  <si>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</si>
  <si>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</si>
  <si>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</si>
  <si>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</si>
  <si>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</si>
  <si>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</si>
  <si>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</si>
  <si>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</si>
  <si>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</si>
  <si>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</si>
  <si>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</si>
  <si>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</si>
  <si>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</si>
  <si>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</si>
  <si>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</si>
  <si>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</si>
  <si>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</si>
  <si>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</si>
  <si>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</si>
  <si>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</si>
  <si>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</si>
  <si>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</si>
  <si>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</si>
  <si>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</si>
  <si>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</si>
  <si>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</si>
  <si>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</si>
  <si>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</si>
  <si>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</si>
  <si>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</si>
  <si>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</si>
  <si>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</si>
  <si>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</si>
  <si>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</si>
  <si>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</si>
  <si>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</si>
  <si>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</si>
  <si>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</si>
  <si>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</si>
  <si>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</si>
  <si>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</si>
  <si>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</si>
  <si>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</si>
  <si>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</si>
  <si>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</si>
  <si>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</si>
  <si>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</si>
  <si>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</si>
  <si>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</si>
  <si>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</si>
  <si>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</si>
  <si>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</si>
  <si>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</si>
  <si>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</si>
  <si>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</si>
  <si>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</si>
  <si>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</si>
  <si>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</si>
  <si>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</si>
  <si>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</si>
  <si>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</si>
  <si>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</si>
  <si>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</si>
  <si>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</si>
  <si>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</si>
  <si>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</si>
  <si>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</si>
  <si>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</si>
  <si>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</si>
  <si>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</si>
  <si>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</si>
  <si>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</si>
  <si>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</si>
  <si>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</si>
  <si>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</si>
  <si>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</si>
  <si>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</si>
  <si>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</si>
  <si>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</si>
  <si>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</si>
  <si>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</si>
  <si>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</si>
  <si>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</si>
  <si>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</si>
  <si>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</si>
  <si>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</si>
  <si>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</si>
  <si>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</si>
  <si>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</si>
  <si>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</si>
  <si>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</si>
  <si>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</si>
  <si>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</si>
  <si>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</si>
  <si>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</si>
  <si>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</si>
  <si>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</si>
  <si>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</si>
  <si>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</si>
  <si>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</si>
  <si>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</si>
  <si>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</si>
  <si>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</si>
  <si>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</si>
  <si>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</si>
  <si>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</si>
  <si>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</si>
  <si>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</si>
  <si>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</si>
  <si>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</si>
  <si>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</si>
  <si>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</si>
  <si>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</si>
  <si>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</si>
  <si>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</si>
  <si>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</si>
  <si>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</si>
  <si>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</si>
  <si>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</si>
  <si>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</si>
  <si>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</si>
  <si>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</si>
  <si>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</si>
  <si>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</si>
  <si>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</si>
  <si>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</si>
  <si>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</si>
  <si>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</si>
  <si>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</si>
  <si>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</si>
  <si>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</si>
  <si>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</si>
  <si>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</si>
  <si>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</si>
  <si>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</si>
  <si>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</si>
  <si>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</si>
  <si>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</si>
  <si>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</si>
  <si>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</si>
  <si>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</si>
  <si>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</si>
  <si>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</si>
  <si>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</si>
  <si>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</si>
  <si>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</si>
  <si>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</si>
  <si>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</si>
  <si>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</si>
  <si>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</si>
  <si>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</si>
  <si>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</si>
  <si>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</si>
  <si>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</si>
  <si>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</si>
  <si>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</si>
  <si>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</si>
  <si>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</si>
  <si>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</si>
  <si>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</si>
  <si>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</si>
  <si>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</si>
  <si>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</si>
  <si>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</si>
  <si>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</si>
  <si>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</si>
  <si>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</si>
  <si>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</si>
  <si>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</si>
  <si>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</si>
  <si>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</si>
  <si>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</si>
  <si>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</si>
  <si>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</si>
  <si>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</si>
  <si>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</si>
  <si>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</si>
  <si>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</si>
  <si>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</si>
  <si>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</si>
  <si>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</si>
  <si>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</si>
  <si>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</si>
  <si>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</si>
  <si>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</si>
  <si>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</si>
  <si>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</si>
  <si>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</si>
  <si>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</si>
  <si>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</si>
  <si>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</si>
  <si>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</si>
  <si>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</si>
  <si>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</si>
  <si>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</si>
  <si>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</si>
  <si>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</si>
  <si>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</si>
  <si>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</si>
  <si>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</si>
  <si>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</si>
  <si>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</si>
  <si>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</si>
  <si>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</si>
  <si>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</si>
  <si>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</si>
  <si>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</si>
  <si>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</si>
  <si>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</si>
  <si>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</si>
  <si>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</si>
  <si>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</si>
  <si>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</si>
  <si>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</si>
  <si>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</si>
  <si>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</si>
  <si>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</si>
  <si>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</si>
  <si>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</si>
  <si>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</si>
  <si>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</si>
  <si>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</si>
  <si>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</si>
  <si>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</si>
  <si>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</si>
  <si>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</si>
  <si>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</si>
  <si>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</si>
  <si>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</si>
  <si>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</si>
  <si>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</si>
  <si>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</si>
  <si>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</si>
  <si>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</si>
  <si>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</si>
  <si>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</si>
  <si>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</si>
  <si>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</si>
  <si>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</si>
  <si>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</si>
  <si>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</si>
  <si>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</si>
  <si>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</si>
  <si>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</si>
  <si>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</si>
  <si>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</si>
  <si>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</si>
  <si>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</si>
  <si>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</si>
  <si>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</si>
  <si>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</si>
  <si>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</si>
  <si>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</si>
  <si>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</si>
  <si>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</si>
  <si>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</si>
  <si>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</si>
  <si>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</si>
  <si>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</si>
  <si>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</si>
  <si>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</si>
  <si>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</si>
  <si>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</si>
  <si>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</si>
  <si>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</si>
  <si>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</si>
  <si>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</si>
  <si>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</si>
  <si>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</si>
  <si>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</si>
  <si>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</si>
  <si>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</si>
  <si>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</si>
  <si>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</si>
  <si>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</si>
  <si>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</si>
  <si>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</si>
  <si>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</si>
  <si>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</si>
  <si>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</si>
  <si>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</si>
  <si>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</si>
  <si>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</si>
  <si>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</si>
  <si>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</si>
  <si>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</si>
  <si>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</si>
  <si>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</si>
  <si>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</si>
  <si>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</si>
  <si>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</si>
  <si>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</si>
  <si>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</si>
  <si>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</si>
  <si>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</si>
  <si>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</si>
  <si>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</si>
  <si>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</si>
  <si>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</si>
  <si>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</si>
  <si>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</si>
  <si>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</si>
  <si>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</si>
  <si>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</si>
  <si>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</si>
  <si>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</si>
  <si>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</si>
  <si>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</si>
  <si>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</si>
  <si>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</si>
  <si>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</si>
  <si>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</si>
  <si>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</si>
  <si>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</si>
  <si>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</si>
  <si>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</si>
  <si>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</si>
  <si>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</si>
  <si>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</si>
  <si>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</si>
  <si>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</si>
  <si>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</si>
  <si>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</si>
  <si>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</si>
  <si>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</si>
  <si>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</si>
  <si>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</si>
  <si>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</si>
  <si>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</si>
  <si>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</si>
  <si>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</si>
  <si>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</si>
  <si>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</si>
  <si>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</si>
  <si>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</si>
  <si>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</si>
  <si>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</si>
  <si>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</si>
  <si>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</si>
  <si>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</si>
  <si>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</si>
  <si>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</si>
  <si>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</si>
  <si>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</si>
  <si>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</si>
  <si>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</si>
  <si>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</si>
  <si>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</si>
  <si>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</si>
  <si>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</si>
  <si>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</si>
  <si>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</si>
  <si>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</si>
  <si>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</si>
  <si>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</si>
  <si>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</si>
  <si>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</si>
  <si>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</si>
  <si>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</si>
  <si>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</si>
  <si>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</si>
  <si>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</si>
  <si>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</si>
  <si>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</si>
  <si>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</si>
  <si>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</si>
  <si>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</si>
  <si>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</si>
  <si>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</si>
  <si>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</si>
  <si>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</si>
  <si>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</si>
  <si>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</si>
  <si>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</si>
  <si>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</si>
  <si>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</si>
  <si>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</si>
  <si>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</si>
  <si>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</si>
  <si>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</si>
  <si>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</si>
  <si>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</si>
  <si>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</si>
  <si>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</si>
  <si>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</si>
  <si>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</si>
  <si>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</si>
  <si>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</si>
  <si>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</si>
  <si>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</si>
  <si>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</si>
  <si>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</si>
  <si>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</si>
  <si>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</si>
  <si>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</si>
  <si>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</si>
  <si>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</si>
  <si>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</si>
  <si>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</si>
  <si>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</si>
  <si>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</si>
  <si>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</si>
  <si>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</si>
  <si>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</si>
  <si>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</si>
  <si>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</si>
  <si>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</si>
  <si>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</si>
  <si>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</si>
  <si>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</si>
  <si>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</si>
  <si>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</si>
  <si>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</si>
  <si>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</si>
  <si>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</si>
  <si>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</si>
  <si>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</si>
  <si>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</si>
  <si>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</si>
  <si>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</si>
  <si>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</si>
  <si>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</si>
  <si>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</si>
  <si>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</si>
  <si>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</si>
  <si>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</si>
  <si>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</si>
  <si>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</si>
  <si>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</si>
  <si>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</si>
  <si>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</si>
  <si>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</si>
  <si>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</si>
  <si>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</si>
  <si>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</si>
  <si>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</si>
  <si>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</si>
  <si>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</si>
  <si>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</si>
  <si>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</si>
  <si>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</si>
  <si>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</si>
  <si>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</si>
  <si>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</si>
  <si>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</si>
  <si>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</si>
  <si>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</si>
  <si>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</si>
  <si>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</si>
  <si>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</si>
  <si>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</si>
  <si>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</si>
  <si>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</si>
  <si>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</si>
  <si>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</si>
  <si>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</si>
  <si>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</si>
  <si>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</si>
  <si>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</si>
  <si>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</si>
  <si>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</si>
  <si>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</si>
  <si>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</si>
  <si>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</si>
  <si>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</si>
  <si>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</si>
  <si>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</si>
  <si>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</si>
  <si>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</si>
  <si>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</si>
  <si>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</si>
  <si>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</si>
  <si>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</si>
  <si>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</si>
  <si>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</si>
  <si>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</si>
  <si>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</si>
  <si>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</si>
  <si>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</si>
  <si>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</si>
  <si>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</si>
  <si>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</si>
  <si>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</si>
  <si>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</si>
  <si>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</si>
  <si>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</si>
  <si>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</si>
  <si>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</si>
  <si>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</si>
  <si>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</si>
  <si>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</si>
  <si>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</si>
  <si>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</si>
  <si>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</si>
  <si>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</si>
  <si>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</si>
  <si>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</si>
  <si>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</si>
  <si>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</si>
  <si>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</si>
  <si>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</si>
  <si>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</si>
  <si>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</si>
  <si>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</si>
  <si>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</si>
  <si>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</si>
  <si>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</si>
  <si>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</si>
  <si>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</si>
  <si>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</si>
  <si>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</si>
  <si>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</si>
  <si>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</si>
  <si>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</si>
  <si>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</si>
  <si>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</si>
  <si>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</si>
  <si>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</si>
  <si>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</si>
  <si>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</si>
  <si>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</si>
  <si>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</si>
  <si>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</si>
  <si>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</si>
  <si>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</si>
  <si>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</si>
  <si>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</si>
  <si>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</si>
  <si>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</si>
  <si>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</si>
  <si>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</si>
  <si>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</si>
  <si>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</si>
  <si>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</si>
  <si>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</si>
  <si>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</si>
  <si>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</si>
  <si>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</si>
  <si>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</si>
  <si>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</si>
  <si>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</si>
  <si>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</si>
  <si>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</si>
  <si>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</si>
  <si>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</si>
  <si>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</si>
  <si>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</si>
  <si>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</si>
  <si>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</si>
  <si>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</si>
  <si>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</si>
  <si>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</si>
  <si>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</si>
  <si>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</si>
  <si>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</si>
  <si>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</si>
  <si>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</si>
  <si>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</si>
  <si>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</si>
  <si>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</si>
  <si>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</si>
  <si>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</si>
  <si>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</si>
  <si>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</si>
  <si>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</si>
  <si>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</si>
  <si>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</si>
  <si>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</si>
  <si>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</si>
  <si>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</si>
  <si>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</si>
  <si>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</si>
  <si>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</si>
  <si>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</si>
  <si>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</si>
  <si>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</si>
  <si>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</si>
  <si>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</si>
  <si>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</si>
  <si>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</si>
  <si>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</si>
  <si>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</si>
  <si>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</si>
  <si>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</si>
  <si>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</si>
  <si>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</si>
  <si>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</si>
  <si>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</si>
  <si>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</si>
  <si>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</si>
  <si>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</si>
  <si>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</si>
  <si>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</si>
  <si>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</si>
  <si>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</si>
  <si>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</si>
  <si>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</si>
  <si>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</si>
  <si>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</si>
  <si>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</si>
  <si>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</si>
  <si>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</si>
  <si>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</si>
  <si>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</si>
  <si>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</si>
  <si>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</si>
  <si>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</si>
  <si>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</si>
  <si>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</si>
  <si>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</si>
  <si>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</si>
  <si>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</si>
  <si>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</si>
  <si>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</si>
  <si>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</si>
  <si>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</si>
  <si>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</si>
  <si>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</si>
  <si>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</si>
  <si>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</si>
  <si>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</si>
  <si>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</si>
  <si>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</si>
  <si>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</si>
  <si>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</si>
  <si>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</si>
  <si>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</si>
  <si>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</si>
  <si>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</si>
  <si>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</si>
  <si>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</si>
  <si>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</si>
  <si>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</si>
  <si>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</si>
  <si>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</si>
  <si>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</si>
  <si>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</si>
  <si>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</si>
  <si>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</si>
  <si>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</si>
  <si>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</si>
  <si>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</si>
  <si>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</si>
  <si>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</si>
  <si>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</si>
  <si>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</si>
  <si>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</si>
  <si>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</si>
  <si>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</si>
  <si>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</si>
  <si>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</si>
  <si>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</si>
  <si>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</si>
  <si>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</si>
  <si>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</si>
  <si>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</si>
  <si>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</si>
  <si>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</si>
  <si>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</si>
  <si>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</si>
  <si>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</si>
  <si>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</si>
  <si>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</si>
  <si>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</si>
  <si>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</si>
  <si>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</si>
  <si>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</si>
  <si>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</si>
  <si>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</si>
  <si>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</si>
  <si>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</si>
  <si>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</si>
  <si>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</si>
  <si>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</si>
  <si>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</si>
  <si>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</si>
  <si>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</si>
  <si>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</si>
  <si>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</si>
  <si>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</si>
  <si>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</si>
  <si>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</si>
  <si>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</si>
  <si>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</si>
  <si>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</si>
  <si>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</si>
  <si>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</si>
  <si>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</si>
  <si>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</si>
  <si>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</si>
  <si>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</si>
  <si>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</si>
  <si>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</si>
  <si>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</si>
  <si>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</si>
  <si>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</si>
  <si>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</si>
  <si>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</si>
  <si>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</si>
  <si>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</si>
  <si>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</si>
  <si>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</si>
  <si>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</si>
  <si>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</si>
  <si>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</si>
  <si>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</si>
  <si>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</si>
  <si>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</si>
  <si>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</si>
  <si>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</si>
  <si>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</si>
  <si>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</si>
  <si>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</si>
  <si>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</si>
  <si>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</si>
  <si>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</si>
  <si>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</si>
  <si>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</si>
  <si>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</si>
  <si>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</si>
  <si>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</si>
  <si>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</si>
  <si>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</si>
  <si>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</si>
  <si>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</si>
  <si>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</si>
  <si>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</si>
  <si>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</si>
  <si>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</si>
  <si>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</si>
  <si>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</si>
  <si>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</si>
  <si>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</si>
  <si>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</si>
  <si>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</si>
  <si>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</si>
  <si>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</si>
  <si>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</si>
  <si>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</si>
  <si>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</si>
  <si>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</si>
  <si>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</si>
  <si>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</si>
  <si>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</si>
  <si>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</si>
  <si>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</si>
  <si>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</si>
  <si>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</si>
  <si>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</si>
  <si>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</si>
  <si>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</si>
  <si>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</si>
  <si>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</si>
  <si>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</si>
  <si>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</si>
  <si>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</si>
  <si>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</si>
  <si>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</si>
  <si>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</si>
  <si>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</si>
  <si>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</si>
  <si>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</si>
  <si>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</si>
  <si>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</si>
  <si>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</si>
  <si>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</si>
  <si>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</si>
  <si>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</si>
  <si>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</si>
  <si>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</si>
  <si>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</si>
  <si>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</si>
  <si>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</si>
  <si>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</si>
  <si>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</si>
  <si>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</si>
  <si>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</si>
  <si>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</si>
  <si>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</si>
  <si>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</si>
  <si>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</si>
  <si>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</si>
  <si>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</si>
  <si>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</si>
  <si>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</si>
  <si>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</si>
  <si>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</si>
  <si>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</si>
  <si>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</si>
  <si>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</si>
  <si>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</si>
  <si>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</si>
  <si>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</si>
  <si>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</si>
  <si>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</si>
  <si>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</si>
  <si>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</si>
  <si>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</si>
  <si>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</si>
  <si>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</si>
  <si>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</si>
  <si>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</si>
  <si>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</si>
  <si>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</si>
  <si>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</si>
  <si>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</si>
  <si>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</si>
  <si>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</si>
  <si>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</si>
  <si>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</si>
  <si>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</si>
  <si>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</si>
  <si>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</si>
  <si>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</si>
  <si>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</si>
  <si>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</si>
  <si>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</si>
  <si>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</si>
  <si>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</si>
  <si>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</si>
  <si>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</si>
  <si>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</si>
  <si>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</si>
  <si>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</si>
  <si>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</si>
  <si>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</si>
  <si>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</si>
  <si>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</si>
  <si>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</si>
  <si>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</si>
  <si>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</si>
  <si>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</si>
  <si>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</si>
  <si>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</si>
  <si>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</si>
  <si>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</si>
  <si>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</si>
  <si>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</si>
  <si>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</si>
  <si>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</si>
  <si>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</si>
  <si>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</si>
  <si>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</si>
  <si>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</si>
  <si>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</si>
  <si>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</si>
  <si>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</si>
  <si>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</si>
  <si>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</si>
  <si>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</si>
  <si>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</si>
  <si>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</si>
  <si>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</si>
  <si>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</si>
  <si>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</si>
  <si>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</si>
  <si>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</si>
  <si>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</si>
  <si>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</si>
  <si>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</si>
  <si>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</si>
  <si>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</si>
  <si>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</si>
  <si>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</si>
  <si>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</si>
  <si>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</si>
  <si>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</si>
  <si>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</si>
  <si>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</si>
  <si>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</si>
  <si>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</si>
  <si>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</si>
  <si>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</si>
  <si>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</si>
  <si>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</si>
  <si>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</si>
  <si>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</si>
  <si>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</si>
  <si>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</si>
  <si>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</si>
  <si>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</si>
  <si>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</si>
  <si>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</si>
  <si>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</si>
  <si>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</si>
  <si>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</si>
  <si>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</si>
  <si>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</si>
  <si>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</si>
  <si>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</si>
  <si>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</si>
  <si>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</si>
  <si>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</si>
  <si>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</si>
  <si>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</si>
  <si>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</si>
  <si>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</si>
  <si>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</si>
  <si>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</si>
  <si>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</si>
  <si>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</si>
  <si>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</si>
  <si>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</si>
  <si>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</si>
  <si>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</si>
  <si>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</si>
  <si>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</si>
  <si>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</si>
  <si>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</si>
  <si>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</si>
  <si>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</si>
  <si>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</si>
  <si>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</si>
  <si>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</si>
  <si>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</si>
  <si>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</si>
  <si>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</si>
  <si>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</si>
  <si>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</si>
  <si>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</si>
  <si>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</si>
  <si>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</si>
  <si>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</si>
  <si>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</si>
  <si>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</si>
  <si>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</si>
  <si>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</si>
  <si>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</si>
  <si>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</si>
  <si>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</si>
  <si>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</si>
  <si>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</si>
  <si>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</si>
  <si>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</si>
  <si>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</si>
  <si>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</si>
  <si>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</si>
  <si>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</si>
  <si>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</si>
  <si>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</si>
  <si>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</si>
  <si>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</si>
  <si>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</si>
  <si>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</si>
  <si>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</si>
  <si>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</si>
  <si>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</si>
  <si>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</si>
  <si>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</si>
  <si>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</si>
  <si>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</si>
  <si>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</si>
  <si>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</si>
  <si>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</si>
  <si>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</si>
  <si>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</si>
  <si>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</si>
  <si>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</si>
  <si>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</si>
  <si>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</si>
  <si>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</si>
  <si>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</si>
  <si>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</si>
  <si>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</si>
  <si>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</si>
  <si>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</si>
  <si>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</si>
  <si>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</si>
  <si>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</si>
  <si>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</si>
  <si>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</si>
  <si>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</si>
  <si>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</si>
  <si>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</si>
  <si>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</si>
  <si>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</si>
  <si>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</si>
  <si>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</si>
  <si>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</si>
  <si>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</si>
  <si>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</si>
  <si>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</si>
  <si>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</si>
  <si>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</si>
  <si>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</si>
  <si>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</si>
  <si>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</si>
  <si>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</si>
  <si>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</si>
  <si>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</si>
  <si>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</si>
  <si>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</si>
  <si>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</si>
  <si>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</si>
  <si>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</si>
  <si>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</si>
  <si>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</si>
  <si>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</si>
  <si>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</si>
  <si>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</si>
  <si>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</si>
  <si>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</si>
  <si>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</si>
  <si>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</si>
  <si>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</si>
  <si>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</si>
  <si>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</si>
  <si>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</si>
  <si>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</si>
  <si>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</si>
  <si>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</si>
  <si>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</si>
  <si>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</si>
  <si>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</si>
  <si>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</si>
  <si>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</si>
  <si>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</si>
  <si>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</si>
  <si>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</si>
  <si>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</si>
  <si>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</si>
  <si>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</si>
  <si>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</si>
  <si>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</si>
  <si>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</si>
  <si>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</si>
  <si>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</si>
  <si>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</si>
  <si>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</si>
  <si>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</si>
  <si>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</si>
  <si>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</si>
  <si>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</si>
  <si>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</si>
  <si>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</si>
  <si>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</si>
  <si>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</si>
  <si>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</si>
  <si>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</si>
  <si>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</si>
  <si>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</si>
  <si>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</si>
  <si>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</si>
  <si>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</si>
  <si>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</si>
  <si>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</si>
  <si>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</si>
  <si>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</si>
  <si>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</si>
  <si>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</si>
  <si>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</si>
  <si>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</si>
  <si>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</si>
  <si>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</si>
  <si>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</si>
  <si>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</si>
  <si>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</si>
  <si>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</si>
  <si>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</si>
  <si>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</si>
  <si>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</si>
  <si>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</si>
  <si>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</si>
  <si>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</si>
  <si>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</si>
  <si>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</si>
  <si>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</si>
  <si>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</si>
  <si>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</si>
  <si>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</si>
  <si>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</si>
  <si>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</si>
  <si>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</si>
  <si>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</si>
  <si>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</si>
  <si>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</si>
  <si>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</si>
  <si>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</si>
  <si>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</si>
  <si>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</si>
  <si>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</si>
  <si>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</si>
  <si>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</si>
  <si>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</si>
  <si>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</si>
  <si>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</si>
  <si>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</si>
  <si>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</si>
  <si>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</si>
  <si>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</si>
  <si>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</si>
  <si>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</si>
  <si>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</si>
  <si>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</si>
  <si>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</si>
  <si>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</si>
  <si>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</si>
  <si>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</si>
  <si>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</si>
  <si>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</si>
  <si>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</si>
  <si>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</si>
  <si>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</si>
  <si>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</si>
  <si>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</si>
  <si>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</si>
  <si>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</si>
  <si>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</si>
  <si>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</si>
  <si>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</si>
  <si>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</si>
  <si>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</si>
  <si>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</si>
  <si>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</si>
  <si>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</si>
  <si>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</si>
  <si>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</si>
  <si>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</si>
  <si>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</si>
  <si>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</si>
  <si>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</si>
  <si>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</si>
  <si>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</si>
  <si>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</si>
  <si>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</si>
  <si>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</si>
  <si>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</si>
  <si>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</si>
  <si>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</si>
  <si>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</si>
  <si>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</si>
  <si>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</si>
  <si>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</si>
  <si>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</si>
  <si>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</si>
  <si>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</si>
  <si>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</si>
  <si>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</si>
  <si>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</si>
  <si>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</si>
  <si>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</si>
  <si>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</si>
  <si>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</si>
  <si>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</si>
  <si>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</si>
  <si>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</si>
  <si>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</si>
  <si>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</si>
  <si>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</si>
  <si>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</si>
  <si>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</si>
  <si>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</si>
  <si>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</si>
  <si>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</si>
  <si>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</si>
  <si>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</si>
  <si>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</si>
  <si>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</si>
  <si>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</si>
  <si>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</si>
  <si>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</si>
  <si>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</si>
  <si>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</si>
  <si>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</si>
  <si>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</si>
  <si>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</si>
  <si>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</si>
  <si>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</si>
  <si>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</si>
  <si>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</si>
  <si>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</si>
  <si>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</si>
  <si>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</si>
  <si>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</si>
  <si>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</si>
  <si>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</si>
  <si>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</si>
  <si>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</si>
  <si>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</si>
  <si>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</si>
  <si>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</si>
  <si>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</si>
  <si>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</si>
  <si>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</si>
  <si>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</si>
  <si>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</si>
  <si>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</si>
  <si>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</si>
  <si>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</si>
  <si>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</si>
  <si>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</si>
  <si>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</si>
  <si>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</si>
  <si>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</si>
  <si>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</si>
  <si>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</si>
  <si>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</si>
  <si>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</si>
  <si>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</si>
  <si>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</si>
  <si>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</si>
  <si>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</si>
  <si>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</si>
  <si>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</si>
  <si>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</si>
  <si>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</si>
  <si>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</si>
  <si>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</si>
  <si>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</si>
  <si>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</si>
  <si>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</si>
  <si>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</si>
  <si>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</si>
  <si>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</si>
  <si>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</si>
  <si>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</si>
  <si>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</si>
  <si>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</si>
  <si>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</si>
  <si>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</si>
  <si>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</si>
  <si>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</si>
  <si>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</si>
  <si>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</si>
  <si>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</si>
  <si>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</si>
  <si>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</si>
  <si>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</si>
  <si>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</si>
  <si>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</si>
  <si>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</si>
  <si>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</si>
  <si>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</si>
  <si>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</si>
  <si>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</si>
  <si>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</si>
  <si>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</si>
  <si>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</si>
  <si>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</si>
  <si>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</si>
  <si>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</si>
  <si>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</si>
  <si>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</si>
  <si>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</si>
  <si>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</si>
  <si>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</si>
  <si>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</si>
  <si>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</si>
  <si>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</si>
  <si>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</si>
  <si>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</si>
  <si>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</si>
  <si>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</si>
  <si>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</si>
  <si>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</si>
  <si>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</si>
  <si>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</si>
  <si>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</si>
  <si>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</si>
  <si>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</si>
  <si>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</si>
  <si>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</si>
  <si>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</si>
  <si>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</si>
  <si>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</si>
  <si>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</si>
  <si>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</si>
  <si>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</si>
  <si>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</si>
  <si>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</si>
  <si>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</si>
  <si>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</si>
  <si>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</si>
  <si>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</si>
  <si>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</si>
  <si>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</si>
  <si>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</si>
  <si>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</si>
  <si>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</si>
  <si>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</si>
  <si>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</si>
  <si>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</si>
  <si>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</si>
  <si>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</si>
  <si>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</si>
  <si>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</si>
  <si>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</si>
  <si>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</si>
  <si>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</si>
  <si>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</si>
  <si>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</si>
  <si>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</si>
  <si>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</si>
  <si>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</si>
  <si>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</si>
  <si>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</si>
  <si>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</si>
  <si>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</si>
  <si>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</si>
  <si>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</si>
  <si>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</si>
  <si>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</si>
  <si>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</si>
  <si>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</si>
  <si>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</si>
  <si>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</si>
  <si>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</si>
  <si>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</si>
  <si>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</si>
  <si>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</si>
  <si>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</si>
  <si>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</si>
  <si>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</si>
  <si>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</si>
  <si>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</si>
  <si>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</si>
  <si>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</si>
  <si>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</si>
  <si>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</si>
  <si>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</si>
  <si>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</si>
  <si>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</si>
  <si>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</si>
  <si>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</si>
  <si>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</si>
  <si>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</si>
  <si>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</si>
  <si>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</si>
  <si>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</si>
  <si>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</si>
  <si>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</si>
  <si>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</si>
  <si>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</si>
  <si>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</si>
  <si>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</si>
  <si>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</si>
  <si>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</si>
  <si>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</si>
  <si>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</si>
  <si>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</si>
  <si>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</si>
  <si>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</si>
  <si>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</si>
  <si>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</si>
  <si>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</si>
  <si>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</si>
  <si>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</si>
  <si>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</si>
  <si>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</si>
  <si>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</si>
  <si>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</si>
  <si>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</si>
  <si>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</si>
  <si>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</si>
  <si>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</si>
  <si>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</si>
  <si>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</si>
  <si>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</si>
  <si>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</si>
  <si>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</si>
  <si>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</si>
  <si>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</si>
  <si>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</si>
  <si>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</si>
  <si>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</si>
  <si>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</si>
  <si>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</si>
  <si>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</si>
  <si>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</si>
  <si>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</si>
  <si>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</si>
  <si>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</si>
  <si>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</si>
  <si>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</si>
  <si>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</si>
  <si>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</si>
  <si>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</si>
  <si>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</si>
  <si>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</si>
  <si>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</si>
  <si>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</si>
  <si>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</si>
  <si>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</si>
  <si>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</si>
  <si>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</si>
  <si>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</si>
  <si>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</si>
  <si>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</si>
  <si>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</si>
  <si>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</si>
  <si>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</si>
  <si>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</si>
  <si>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</si>
  <si>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</si>
  <si>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</si>
  <si>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</si>
  <si>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</si>
  <si>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</si>
  <si>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</si>
  <si>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</si>
  <si>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</si>
  <si>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</si>
  <si>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</si>
  <si>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</si>
  <si>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</si>
  <si>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</si>
  <si>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</si>
  <si>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</si>
  <si>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</si>
  <si>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</si>
  <si>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</si>
  <si>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</si>
  <si>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</si>
  <si>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</si>
  <si>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</si>
  <si>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</si>
  <si>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</si>
  <si>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</si>
  <si>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</si>
  <si>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</si>
  <si>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</si>
  <si>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</si>
  <si>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</si>
  <si>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</si>
  <si>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</si>
  <si>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</si>
  <si>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</si>
  <si>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</si>
  <si>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</si>
  <si>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</si>
  <si>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</si>
  <si>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</si>
  <si>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</si>
  <si>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</si>
  <si>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</si>
  <si>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</si>
  <si>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</si>
  <si>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</si>
  <si>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</si>
  <si>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</si>
  <si>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</si>
  <si>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</si>
  <si>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</si>
  <si>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</si>
  <si>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</si>
  <si>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</si>
  <si>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</si>
  <si>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</si>
  <si>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</si>
  <si>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</si>
  <si>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</si>
  <si>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</si>
  <si>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</si>
  <si>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</si>
  <si>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</si>
  <si>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</si>
  <si>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</si>
  <si>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</si>
  <si>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</si>
  <si>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</si>
  <si>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</si>
  <si>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</si>
  <si>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</si>
  <si>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</si>
  <si>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</si>
  <si>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</si>
  <si>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</si>
  <si>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</si>
  <si>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</si>
  <si>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</si>
  <si>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</si>
  <si>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</si>
  <si>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</si>
  <si>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</si>
  <si>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</si>
  <si>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</si>
  <si>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</si>
  <si>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</si>
  <si>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</si>
  <si>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</si>
  <si>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</si>
  <si>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</si>
  <si>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</si>
  <si>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</si>
  <si>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</si>
  <si>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</si>
  <si>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</si>
  <si>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</si>
  <si>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</si>
  <si>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</si>
  <si>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</si>
  <si>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</si>
  <si>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</si>
  <si>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</si>
  <si>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</si>
  <si>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</si>
  <si>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</si>
  <si>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</si>
  <si>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</si>
  <si>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</si>
  <si>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</si>
  <si>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</si>
  <si>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</si>
  <si>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</si>
  <si>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</si>
  <si>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</si>
  <si>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</si>
  <si>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</si>
  <si>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</si>
  <si>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</si>
  <si>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</si>
  <si>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</si>
  <si>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</si>
  <si>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</si>
  <si>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</si>
  <si>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</si>
  <si>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</si>
  <si>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</si>
  <si>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</si>
  <si>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</si>
  <si>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</si>
  <si>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</si>
  <si>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</si>
  <si>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</si>
  <si>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</si>
  <si>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</si>
  <si>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</si>
  <si>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</si>
  <si>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</si>
  <si>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</si>
  <si>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</si>
  <si>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</si>
  <si>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</si>
  <si>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</si>
  <si>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</si>
  <si>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</si>
  <si>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</si>
  <si>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</si>
  <si>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</si>
  <si>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</si>
  <si>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</si>
  <si>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</si>
  <si>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</si>
  <si>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</si>
  <si>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</si>
  <si>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</si>
  <si>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</si>
  <si>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</si>
  <si>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</si>
  <si>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</si>
  <si>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</si>
  <si>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</si>
  <si>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</si>
  <si>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</si>
  <si>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</si>
  <si>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</si>
  <si>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</si>
  <si>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</si>
  <si>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</si>
  <si>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</si>
  <si>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</si>
  <si>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</si>
  <si>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</si>
  <si>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</si>
  <si>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</si>
  <si>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</si>
  <si>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</si>
  <si>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</si>
  <si>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</si>
  <si>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</si>
  <si>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</si>
  <si>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</si>
  <si>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</si>
  <si>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</si>
  <si>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</si>
  <si>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</si>
  <si>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</si>
  <si>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</si>
  <si>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</si>
  <si>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</si>
  <si>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</si>
  <si>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</si>
  <si>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</si>
  <si>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</si>
  <si>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</si>
  <si>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</si>
  <si>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</si>
  <si>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</si>
  <si>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</si>
  <si>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</si>
  <si>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</si>
  <si>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</si>
  <si>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</si>
  <si>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</si>
  <si>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</si>
  <si>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</si>
  <si>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</si>
  <si>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</si>
  <si>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</si>
  <si>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</si>
  <si>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</si>
  <si>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</si>
  <si>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</si>
  <si>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</si>
  <si>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</si>
  <si>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</si>
  <si>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</si>
  <si>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</si>
  <si>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</si>
  <si>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</si>
  <si>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</si>
  <si>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</si>
  <si>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</si>
  <si>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</si>
  <si>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</si>
  <si>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</si>
  <si>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</si>
  <si>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</si>
  <si>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</si>
  <si>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</si>
  <si>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</si>
  <si>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</si>
  <si>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</si>
  <si>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</si>
  <si>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</si>
  <si>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</si>
  <si>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</si>
  <si>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</si>
  <si>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</si>
  <si>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</si>
  <si>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</si>
  <si>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</si>
  <si>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</si>
  <si>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</si>
  <si>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</si>
  <si>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</si>
  <si>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</si>
  <si>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</si>
  <si>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</si>
  <si>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</si>
  <si>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</si>
  <si>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</si>
  <si>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</si>
  <si>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</si>
  <si>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</si>
  <si>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</si>
  <si>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</si>
  <si>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</si>
  <si>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</si>
  <si>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</si>
  <si>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</si>
  <si>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</si>
  <si>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</si>
  <si>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</si>
  <si>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</si>
  <si>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</si>
  <si>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</si>
  <si>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</si>
  <si>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</si>
  <si>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</si>
  <si>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</si>
  <si>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</si>
  <si>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</si>
  <si>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</si>
  <si>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</si>
  <si>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</si>
  <si>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</si>
  <si>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</si>
  <si>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</si>
  <si>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</si>
  <si>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</si>
  <si>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</si>
  <si>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</si>
  <si>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</si>
  <si>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</si>
  <si>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</si>
  <si>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</si>
  <si>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</si>
  <si>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</si>
  <si>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</si>
  <si>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</si>
  <si>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</si>
  <si>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</si>
  <si>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</si>
  <si>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</si>
  <si>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</si>
  <si>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</si>
  <si>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</si>
  <si>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</si>
  <si>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</si>
  <si>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</si>
  <si>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</si>
  <si>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</si>
  <si>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</si>
  <si>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</si>
  <si>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</si>
  <si>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</si>
  <si>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</si>
  <si>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</si>
  <si>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</si>
  <si>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</si>
  <si>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</si>
  <si>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</si>
  <si>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</si>
  <si>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</si>
  <si>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</si>
  <si>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</si>
  <si>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</si>
  <si>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</si>
  <si>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</si>
  <si>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</si>
  <si>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</si>
  <si>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</si>
  <si>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</si>
  <si>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</si>
  <si>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</si>
  <si>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</si>
  <si>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</si>
  <si>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</si>
  <si>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</si>
  <si>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</si>
  <si>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</si>
  <si>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</si>
  <si>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</si>
  <si>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</si>
  <si>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</si>
  <si>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</si>
  <si>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</si>
  <si>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</si>
  <si>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</si>
  <si>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</si>
  <si>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</si>
  <si>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</si>
  <si>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</si>
  <si>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</si>
  <si>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</si>
  <si>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</si>
  <si>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</si>
  <si>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</si>
  <si>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</si>
  <si>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</si>
  <si>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</si>
  <si>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</si>
  <si>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</si>
  <si>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</si>
  <si>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</si>
  <si>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</si>
  <si>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</si>
  <si>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</si>
  <si>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</si>
  <si>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</si>
  <si>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</si>
  <si>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</si>
  <si>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</si>
  <si>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</si>
  <si>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</si>
  <si>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</si>
  <si>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</si>
  <si>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</si>
  <si>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</si>
  <si>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</si>
  <si>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</si>
  <si>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</si>
  <si>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</si>
  <si>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</si>
  <si>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</si>
  <si>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</si>
  <si>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</si>
  <si>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</si>
  <si>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</si>
  <si>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</si>
  <si>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</si>
  <si>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</si>
  <si>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</si>
  <si>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</si>
  <si>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</si>
  <si>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</si>
  <si>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</si>
  <si>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</si>
  <si>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</si>
  <si>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</si>
  <si>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</si>
  <si>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</si>
  <si>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</si>
  <si>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</si>
  <si>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</si>
  <si>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</si>
  <si>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</si>
  <si>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</si>
  <si>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</si>
  <si>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</si>
  <si>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</si>
  <si>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</si>
  <si>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</si>
  <si>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</si>
  <si>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</si>
  <si>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</si>
  <si>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</si>
  <si>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</si>
  <si>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</si>
  <si>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</si>
  <si>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</si>
  <si>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</si>
  <si>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</si>
  <si>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</si>
  <si>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</si>
  <si>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</si>
  <si>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</si>
  <si>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</si>
  <si>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</si>
  <si>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</si>
  <si>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</si>
  <si>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</si>
  <si>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</si>
  <si>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</si>
  <si>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</si>
  <si>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</si>
  <si>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</si>
  <si>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</si>
  <si>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</si>
  <si>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</si>
  <si>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</si>
  <si>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</si>
  <si>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</si>
  <si>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</si>
  <si>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</si>
  <si>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</si>
  <si>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</si>
  <si>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</si>
  <si>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</si>
  <si>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</si>
  <si>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</si>
  <si>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</si>
  <si>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</si>
  <si>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</si>
  <si>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</si>
  <si>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</si>
  <si>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</si>
  <si>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</si>
  <si>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</si>
  <si>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</si>
  <si>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</si>
  <si>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</si>
  <si>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</si>
  <si>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</si>
  <si>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</si>
  <si>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</si>
  <si>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</si>
  <si>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</si>
  <si>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</si>
  <si>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</si>
  <si>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</si>
  <si>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</si>
  <si>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</si>
  <si>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</si>
  <si>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</si>
  <si>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</si>
  <si>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</si>
  <si>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</si>
  <si>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</si>
  <si>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</si>
  <si>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</si>
  <si>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</si>
  <si>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</si>
  <si>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</si>
  <si>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</si>
  <si>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</si>
  <si>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</si>
  <si>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</si>
  <si>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</si>
  <si>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</si>
  <si>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</si>
  <si>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</si>
  <si>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</si>
  <si>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</si>
  <si>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</si>
  <si>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</si>
  <si>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</si>
  <si>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</si>
  <si>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</si>
  <si>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</si>
  <si>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</si>
  <si>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</si>
  <si>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</si>
  <si>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</si>
  <si>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</si>
  <si>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</si>
  <si>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</si>
  <si>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</si>
  <si>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</si>
  <si>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</si>
  <si>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</si>
  <si>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</si>
  <si>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</si>
  <si>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</si>
  <si>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</si>
  <si>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</si>
  <si>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</si>
  <si>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</si>
  <si>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</si>
  <si>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</si>
  <si>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</si>
  <si>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</si>
  <si>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</si>
  <si>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</si>
  <si>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</si>
  <si>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</si>
  <si>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</si>
  <si>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</si>
  <si>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</si>
  <si>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</si>
  <si>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</si>
  <si>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</si>
  <si>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</si>
  <si>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</si>
  <si>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</si>
  <si>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</si>
  <si>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</si>
  <si>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</si>
  <si>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</si>
  <si>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</si>
  <si>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</si>
  <si>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</si>
  <si>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</si>
  <si>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</si>
  <si>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</si>
  <si>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</si>
  <si>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</si>
  <si>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</si>
  <si>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</si>
  <si>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</si>
  <si>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</si>
  <si>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</si>
  <si>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</si>
  <si>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</si>
  <si>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</si>
  <si>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</si>
  <si>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</si>
  <si>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</si>
  <si>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</si>
  <si>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</si>
  <si>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</si>
  <si>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</si>
  <si>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</si>
  <si>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</si>
  <si>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</si>
  <si>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</si>
  <si>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</si>
  <si>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</si>
  <si>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</si>
  <si>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</si>
  <si>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</si>
  <si>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</si>
  <si>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</si>
  <si>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</si>
  <si>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</si>
  <si>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</si>
  <si>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</si>
  <si>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</si>
  <si>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</si>
  <si>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</si>
  <si>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</si>
  <si>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</si>
  <si>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</si>
  <si>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</si>
  <si>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</si>
  <si>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</si>
  <si>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</si>
  <si>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</si>
  <si>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</si>
  <si>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</si>
  <si>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</si>
  <si>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</si>
  <si>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</si>
  <si>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</si>
  <si>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</si>
  <si>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</si>
  <si>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</si>
  <si>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</si>
  <si>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</si>
  <si>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</si>
  <si>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</si>
  <si>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</si>
  <si>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</si>
  <si>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</si>
  <si>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</si>
  <si>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</si>
  <si>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</si>
  <si>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</si>
  <si>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</si>
  <si>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</si>
  <si>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</si>
  <si>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</si>
  <si>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</si>
  <si>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</si>
  <si>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</si>
  <si>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</si>
  <si>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</si>
  <si>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</si>
  <si>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</si>
  <si>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</si>
  <si>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</si>
  <si>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</si>
  <si>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</si>
  <si>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</si>
  <si>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</si>
  <si>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</si>
  <si>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</si>
  <si>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</si>
  <si>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</si>
  <si>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</si>
  <si>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</si>
  <si>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</si>
  <si>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</si>
  <si>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</si>
  <si>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</si>
  <si>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</si>
  <si>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</si>
  <si>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</si>
  <si>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</si>
  <si>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</si>
  <si>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</si>
  <si>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</si>
  <si>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</si>
  <si>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</si>
  <si>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</si>
  <si>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</si>
  <si>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</si>
  <si>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</si>
  <si>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</si>
  <si>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</si>
  <si>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</si>
  <si>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</si>
  <si>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</si>
  <si>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</si>
  <si>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</si>
  <si>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</si>
  <si>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</si>
  <si>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</si>
  <si>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</si>
  <si>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</si>
  <si>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</si>
  <si>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</si>
  <si>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</si>
  <si>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</si>
  <si>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</si>
  <si>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</si>
  <si>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</si>
  <si>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</si>
  <si>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</si>
  <si>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</si>
  <si>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</si>
  <si>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</si>
  <si>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</si>
  <si>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</si>
  <si>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</si>
  <si>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</si>
  <si>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</si>
  <si>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</si>
  <si>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</si>
  <si>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</si>
  <si>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</si>
  <si>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</si>
  <si>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</si>
  <si>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</si>
  <si>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</si>
  <si>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</si>
  <si>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</si>
  <si>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</si>
  <si>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</si>
  <si>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</si>
  <si>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</si>
  <si>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</si>
  <si>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</si>
  <si>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</si>
  <si>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</si>
  <si>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</si>
  <si>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</si>
  <si>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</si>
  <si>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</si>
  <si>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</si>
  <si>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</si>
  <si>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</si>
  <si>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</si>
  <si>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</si>
  <si>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</si>
  <si>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</si>
  <si>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</si>
  <si>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</si>
  <si>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</si>
  <si>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</si>
  <si>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</si>
  <si>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</si>
  <si>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</si>
  <si>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</si>
  <si>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</si>
  <si>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</si>
  <si>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</si>
  <si>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</si>
  <si>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</si>
  <si>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</si>
  <si>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</si>
  <si>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</si>
  <si>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</si>
  <si>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</si>
  <si>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</si>
  <si>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</si>
  <si>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</si>
  <si>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</si>
  <si>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</si>
  <si>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</si>
  <si>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</si>
  <si>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</si>
  <si>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</si>
  <si>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</si>
  <si>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</si>
  <si>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</si>
  <si>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</si>
  <si>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</si>
  <si>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</si>
  <si>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</si>
  <si>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</si>
  <si>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</si>
  <si>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</si>
  <si>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</si>
  <si>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</si>
  <si>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</si>
  <si>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</si>
  <si>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</si>
  <si>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</si>
  <si>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</si>
  <si>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</si>
  <si>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</si>
  <si>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</si>
  <si>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</si>
  <si>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</si>
  <si>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</si>
  <si>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</si>
  <si>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</si>
  <si>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</si>
  <si>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</si>
  <si>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</si>
  <si>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</si>
  <si>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</si>
  <si>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</si>
  <si>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</si>
  <si>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</si>
  <si>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</si>
  <si>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</si>
  <si>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</si>
  <si>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</si>
  <si>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</si>
  <si>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</si>
  <si>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</si>
  <si>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</si>
  <si>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</si>
  <si>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</si>
  <si>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</si>
  <si>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</si>
  <si>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</si>
  <si>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</si>
  <si>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</si>
  <si>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</si>
  <si>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</si>
  <si>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</si>
  <si>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</si>
  <si>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</si>
  <si>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</si>
  <si>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</si>
  <si>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</si>
  <si>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</si>
  <si>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</si>
  <si>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</si>
  <si>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</si>
  <si>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</si>
  <si>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</si>
  <si>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</si>
  <si>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</si>
  <si>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</si>
  <si>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</si>
  <si>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</si>
  <si>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</si>
  <si>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</si>
  <si>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</si>
  <si>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</si>
  <si>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</si>
  <si>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</si>
  <si>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</si>
  <si>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</si>
  <si>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</si>
  <si>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</si>
  <si>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</si>
  <si>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</si>
  <si>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</si>
  <si>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</si>
  <si>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</si>
  <si>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</si>
  <si>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</si>
  <si>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</si>
  <si>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</si>
  <si>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</si>
  <si>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</si>
  <si>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</si>
  <si>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</si>
  <si>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</si>
  <si>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</si>
  <si>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</si>
  <si>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</si>
  <si>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</si>
  <si>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</si>
  <si>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</si>
  <si>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</si>
  <si>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</si>
  <si>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</si>
  <si>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</si>
  <si>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</si>
  <si>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</si>
  <si>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</si>
  <si>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</si>
  <si>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</si>
  <si>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</si>
  <si>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</si>
  <si>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</si>
  <si>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</si>
  <si>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</si>
  <si>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</si>
  <si>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</si>
  <si>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</si>
  <si>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</si>
  <si>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</si>
  <si>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</si>
  <si>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</si>
  <si>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</si>
  <si>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</si>
  <si>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</si>
  <si>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</si>
  <si>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</si>
  <si>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</si>
  <si>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</si>
  <si>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</si>
  <si>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</si>
  <si>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</si>
  <si>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</si>
  <si>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</si>
  <si>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</si>
  <si>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</si>
  <si>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</si>
  <si>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</si>
  <si>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</si>
  <si>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</si>
  <si>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</si>
  <si>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</si>
  <si>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</si>
  <si>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</si>
  <si>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</si>
  <si>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</si>
  <si>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</si>
  <si>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</si>
  <si>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</si>
  <si>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</si>
  <si>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</si>
  <si>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</si>
  <si>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</si>
  <si>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</si>
  <si>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</si>
  <si>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</si>
  <si>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</si>
  <si>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</si>
  <si>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</si>
  <si>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</si>
  <si>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</si>
  <si>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</si>
  <si>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</si>
  <si>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</si>
  <si>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</si>
  <si>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</si>
  <si>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</si>
  <si>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</si>
  <si>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</si>
  <si>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</si>
  <si>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</si>
  <si>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</si>
  <si>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</si>
  <si>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</si>
  <si>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</si>
  <si>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</si>
  <si>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</si>
  <si>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</si>
  <si>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</si>
  <si>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</si>
  <si>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</si>
  <si>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</si>
  <si>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</si>
  <si>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</si>
  <si>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</si>
  <si>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</si>
  <si>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</si>
  <si>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</si>
  <si>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</si>
  <si>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</si>
  <si>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</si>
  <si>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</si>
  <si>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</si>
  <si>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</si>
  <si>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</si>
  <si>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</si>
  <si>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</si>
  <si>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</si>
  <si>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</si>
  <si>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</si>
  <si>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</si>
  <si>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</si>
  <si>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</si>
  <si>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</si>
  <si>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</si>
  <si>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</si>
  <si>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</si>
  <si>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</si>
  <si>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</si>
  <si>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</si>
  <si>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</si>
  <si>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</si>
  <si>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</si>
  <si>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</si>
  <si>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</si>
  <si>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</si>
  <si>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</si>
  <si>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</si>
  <si>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</si>
  <si>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</si>
  <si>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</si>
  <si>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</si>
  <si>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</si>
  <si>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</si>
  <si>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</si>
  <si>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</si>
  <si>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</si>
  <si>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</si>
  <si>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</si>
  <si>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</si>
  <si>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</si>
  <si>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</si>
  <si>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</si>
  <si>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</si>
  <si>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</si>
  <si>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</si>
  <si>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</si>
  <si>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</si>
  <si>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</si>
  <si>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</si>
  <si>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</si>
  <si>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</si>
  <si>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</si>
  <si>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</si>
  <si>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</si>
  <si>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</si>
  <si>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</si>
  <si>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</si>
  <si>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</si>
  <si>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</si>
  <si>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</si>
  <si>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</si>
  <si>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</si>
  <si>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</si>
  <si>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</si>
  <si>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</si>
  <si>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</si>
  <si>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</si>
  <si>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</si>
  <si>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</si>
  <si>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</si>
  <si>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</si>
  <si>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</si>
  <si>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</si>
  <si>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</si>
  <si>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</si>
  <si>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</si>
  <si>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</si>
  <si>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</si>
  <si>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</si>
  <si>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</si>
  <si>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</si>
  <si>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</si>
  <si>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</si>
  <si>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</si>
  <si>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</si>
  <si>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</si>
  <si>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</si>
  <si>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</si>
  <si>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</si>
  <si>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</si>
  <si>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</si>
  <si>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</si>
  <si>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</si>
  <si>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</si>
  <si>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</si>
  <si>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</si>
  <si>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</si>
  <si>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</si>
  <si>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</si>
  <si>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</si>
  <si>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</si>
  <si>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</si>
  <si>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</si>
  <si>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</si>
  <si>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</si>
  <si>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</si>
  <si>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</si>
  <si>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</si>
  <si>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</si>
  <si>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</si>
  <si>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</si>
  <si>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</si>
  <si>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</si>
  <si>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</si>
  <si>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</si>
  <si>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</si>
  <si>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</si>
  <si>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</si>
  <si>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</si>
  <si>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</si>
  <si>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</si>
  <si>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</si>
  <si>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</si>
  <si>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</si>
  <si>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</si>
  <si>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</si>
  <si>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</si>
  <si>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</si>
  <si>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</si>
  <si>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</si>
  <si>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</si>
  <si>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</si>
  <si>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</si>
  <si>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</si>
  <si>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</si>
  <si>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</si>
  <si>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</si>
  <si>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</si>
  <si>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</si>
  <si>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</si>
  <si>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</si>
  <si>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</si>
  <si>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</si>
  <si>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</si>
  <si>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</si>
  <si>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</si>
  <si>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</si>
  <si>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</si>
  <si>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</si>
  <si>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</si>
  <si>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</si>
  <si>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</si>
  <si>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</si>
  <si>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</si>
  <si>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</si>
  <si>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</si>
  <si>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</si>
  <si>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</si>
  <si>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</si>
  <si>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</si>
  <si>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</si>
  <si>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</si>
  <si>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</si>
  <si>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</si>
  <si>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</si>
  <si>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</si>
  <si>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</si>
  <si>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</si>
  <si>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</si>
  <si>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</si>
  <si>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</si>
  <si>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</si>
  <si>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</si>
  <si>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</si>
  <si>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</si>
  <si>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</si>
  <si>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</si>
  <si>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</si>
  <si>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</si>
  <si>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</si>
  <si>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</si>
  <si>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</si>
  <si>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</si>
  <si>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</si>
  <si>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</si>
  <si>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</si>
  <si>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</si>
  <si>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</si>
  <si>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</si>
  <si>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</si>
  <si>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</si>
  <si>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</si>
  <si>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</si>
  <si>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</si>
  <si>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</si>
  <si>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</si>
  <si>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</si>
  <si>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</si>
  <si>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</si>
  <si>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</si>
  <si>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</si>
  <si>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</si>
  <si>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</si>
  <si>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</si>
  <si>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</si>
  <si>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</si>
  <si>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</si>
  <si>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</si>
  <si>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</si>
  <si>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</si>
  <si>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</si>
  <si>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</si>
  <si>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</si>
  <si>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</si>
  <si>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</si>
  <si>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</si>
  <si>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</si>
  <si>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</si>
  <si>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</si>
  <si>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</si>
  <si>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</si>
  <si>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</si>
  <si>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</si>
  <si>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</si>
  <si>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</si>
  <si>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</si>
  <si>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</si>
  <si>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</si>
  <si>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</si>
  <si>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</si>
  <si>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</si>
  <si>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</si>
  <si>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</si>
  <si>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</si>
  <si>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</si>
  <si>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</si>
  <si>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</si>
  <si>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</si>
  <si>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</si>
  <si>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</si>
  <si>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</si>
  <si>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</si>
  <si>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</si>
  <si>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</si>
  <si>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</si>
  <si>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</si>
  <si>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</si>
  <si>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</si>
  <si>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</si>
  <si>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</si>
  <si>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</si>
  <si>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</si>
  <si>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</si>
  <si>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</si>
  <si>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</si>
  <si>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</si>
  <si>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</si>
  <si>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</si>
  <si>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</si>
  <si>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</si>
  <si>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</si>
  <si>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</si>
  <si>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</si>
  <si>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</si>
  <si>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</si>
  <si>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</si>
  <si>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</si>
  <si>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</si>
  <si>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</si>
  <si>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</si>
  <si>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</si>
  <si>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</si>
  <si>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</si>
  <si>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</si>
  <si>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</si>
  <si>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</si>
  <si>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</si>
  <si>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</si>
  <si>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</si>
  <si>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</si>
  <si>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</si>
  <si>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</si>
  <si>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</si>
  <si>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</si>
  <si>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</si>
  <si>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</si>
  <si>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</si>
  <si>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</si>
  <si>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</si>
  <si>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</si>
  <si>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</si>
  <si>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</si>
  <si>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</si>
  <si>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</si>
  <si>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</si>
  <si>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</si>
  <si>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</si>
  <si>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</si>
  <si>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</si>
  <si>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</si>
  <si>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</si>
  <si>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</si>
  <si>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</si>
  <si>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</si>
  <si>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</si>
  <si>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</si>
  <si>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</si>
  <si>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</si>
  <si>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</si>
  <si>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</si>
  <si>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</si>
  <si>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</si>
  <si>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</si>
  <si>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</si>
  <si>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</si>
  <si>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</si>
  <si>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</si>
  <si>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</si>
  <si>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</si>
  <si>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</si>
  <si>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</si>
  <si>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</si>
  <si>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</si>
  <si>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</si>
  <si>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</si>
  <si>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</si>
  <si>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</si>
  <si>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</si>
  <si>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</si>
  <si>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</si>
  <si>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</si>
  <si>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</si>
  <si>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</si>
  <si>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</si>
  <si>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</si>
  <si>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</si>
  <si>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</si>
  <si>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</si>
  <si>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</si>
  <si>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</si>
  <si>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</si>
  <si>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</si>
  <si>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</si>
  <si>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</si>
  <si>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</si>
  <si>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</si>
  <si>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</si>
  <si>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</si>
  <si>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</si>
  <si>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</si>
  <si>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</si>
  <si>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</si>
  <si>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</si>
  <si>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</si>
  <si>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</si>
  <si>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</si>
  <si>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</si>
  <si>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</si>
  <si>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</si>
  <si>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</si>
  <si>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</si>
  <si>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</si>
  <si>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</si>
  <si>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</si>
  <si>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</si>
  <si>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</si>
  <si>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</si>
  <si>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</si>
  <si>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</si>
  <si>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</si>
  <si>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</si>
  <si>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</si>
  <si>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</si>
  <si>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</si>
  <si>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</si>
  <si>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</si>
  <si>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</si>
  <si>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</si>
  <si>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</si>
  <si>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</si>
  <si>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</si>
  <si>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</si>
  <si>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</si>
  <si>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</si>
  <si>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</si>
  <si>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</si>
  <si>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</si>
  <si>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</si>
  <si>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</si>
  <si>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</si>
  <si>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</si>
  <si>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</si>
  <si>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</si>
  <si>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</si>
  <si>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</si>
  <si>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</si>
  <si>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</si>
  <si>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</si>
  <si>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</si>
  <si>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</si>
  <si>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</si>
  <si>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</si>
  <si>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</si>
  <si>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</si>
  <si>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</si>
  <si>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</si>
  <si>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</si>
  <si>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</si>
  <si>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</si>
  <si>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</si>
  <si>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</si>
  <si>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</si>
  <si>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</si>
  <si>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</si>
  <si>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</si>
  <si>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</si>
  <si>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</si>
  <si>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</si>
  <si>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</si>
  <si>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</si>
  <si>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</si>
  <si>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</si>
  <si>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</si>
  <si>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</si>
  <si>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</si>
  <si>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</si>
  <si>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</si>
  <si>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</si>
  <si>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</si>
  <si>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</si>
  <si>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</si>
  <si>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</si>
  <si>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</si>
  <si>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</si>
  <si>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</si>
  <si>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</si>
  <si>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</si>
  <si>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</si>
  <si>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</si>
  <si>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</si>
  <si>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</si>
  <si>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</si>
  <si>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</si>
  <si>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</si>
  <si>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</si>
  <si>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</si>
  <si>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</si>
  <si>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</si>
  <si>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</si>
  <si>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</si>
  <si>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</si>
  <si>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</si>
  <si>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</si>
  <si>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</si>
  <si>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</si>
  <si>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</si>
  <si>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</si>
  <si>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</si>
  <si>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</si>
  <si>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</si>
  <si>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</si>
  <si>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</si>
  <si>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</si>
  <si>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</si>
  <si>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</si>
  <si>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</si>
  <si>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</si>
  <si>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</si>
  <si>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</si>
  <si>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</si>
  <si>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</si>
  <si>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</si>
  <si>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</si>
  <si>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</si>
  <si>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</si>
  <si>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</si>
  <si>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</si>
  <si>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</si>
  <si>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</si>
  <si>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</si>
  <si>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</si>
  <si>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</si>
  <si>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</si>
  <si>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</si>
  <si>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</si>
  <si>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</si>
  <si>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</si>
  <si>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</si>
  <si>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</si>
  <si>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</si>
  <si>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</si>
  <si>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</si>
  <si>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</si>
  <si>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</si>
  <si>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</si>
  <si>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</si>
  <si>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</si>
  <si>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</si>
  <si>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</si>
  <si>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</si>
  <si>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</si>
  <si>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</si>
  <si>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</si>
  <si>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</si>
  <si>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</si>
  <si>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</si>
  <si>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</si>
  <si>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</si>
  <si>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</si>
  <si>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</si>
  <si>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</si>
  <si>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</si>
  <si>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</si>
  <si>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</si>
  <si>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</si>
  <si>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</si>
  <si>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</si>
  <si>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</si>
  <si>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</si>
  <si>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</si>
  <si>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</si>
  <si>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</si>
  <si>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</si>
  <si>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</si>
  <si>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</si>
  <si>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</si>
  <si>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</si>
  <si>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</si>
  <si>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</si>
  <si>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</si>
  <si>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</si>
  <si>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</si>
  <si>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</si>
  <si>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</si>
  <si>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</si>
  <si>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</si>
  <si>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</si>
  <si>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</si>
  <si>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</si>
  <si>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</si>
  <si>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</si>
  <si>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</si>
  <si>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</si>
  <si>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</si>
  <si>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</si>
  <si>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</si>
  <si>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</si>
  <si>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</si>
  <si>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</si>
  <si>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</si>
  <si>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</si>
  <si>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</si>
  <si>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</si>
  <si>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</si>
  <si>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</si>
  <si>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</si>
  <si>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</si>
  <si>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</si>
  <si>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</si>
  <si>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</si>
  <si>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</si>
  <si>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</si>
  <si>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</si>
  <si>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</si>
  <si>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</si>
  <si>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</si>
  <si>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</si>
  <si>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</si>
  <si>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</si>
  <si>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</si>
  <si>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</si>
  <si>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</si>
  <si>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</si>
  <si>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</si>
  <si>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</si>
  <si>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</si>
  <si>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</si>
  <si>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</si>
  <si>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</si>
  <si>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</si>
  <si>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</si>
  <si>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</si>
  <si>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</si>
  <si>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</si>
  <si>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</si>
  <si>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</si>
  <si>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</si>
  <si>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</si>
  <si>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</si>
  <si>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</si>
  <si>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</si>
  <si>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</si>
  <si>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</si>
  <si>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</si>
  <si>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</si>
  <si>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</si>
  <si>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</si>
  <si>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</si>
  <si>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</si>
  <si>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</si>
  <si>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</si>
  <si>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</si>
  <si>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</si>
  <si>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</si>
  <si>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</si>
  <si>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</si>
  <si>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</si>
  <si>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</si>
  <si>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</si>
  <si>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</si>
  <si>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</si>
  <si>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</si>
  <si>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</si>
  <si>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</si>
  <si>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</si>
  <si>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</si>
  <si>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</si>
  <si>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</si>
  <si>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</si>
  <si>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</si>
  <si>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</si>
  <si>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</si>
  <si>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</si>
  <si>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</si>
  <si>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</si>
  <si>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</si>
  <si>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</si>
  <si>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</si>
  <si>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</si>
  <si>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</si>
  <si>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</si>
  <si>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</si>
  <si>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</si>
  <si>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</si>
  <si>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</si>
  <si>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</si>
  <si>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</si>
  <si>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</si>
  <si>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</si>
  <si>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</si>
  <si>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</si>
  <si>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</si>
  <si>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</si>
  <si>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</si>
  <si>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</si>
  <si>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</si>
  <si>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</si>
  <si>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</si>
  <si>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</si>
  <si>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</si>
  <si>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</si>
  <si>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</si>
  <si>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</si>
  <si>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</si>
  <si>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</si>
  <si>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</si>
  <si>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</si>
  <si>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</si>
  <si>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</si>
  <si>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</si>
  <si>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</si>
  <si>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</si>
  <si>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</si>
  <si>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</si>
  <si>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</si>
  <si>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</si>
  <si>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</si>
  <si>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</si>
  <si>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</si>
  <si>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</si>
  <si>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</si>
  <si>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</si>
  <si>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</si>
  <si>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</si>
  <si>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</si>
  <si>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</si>
  <si>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</si>
  <si>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</si>
  <si>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</si>
  <si>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</si>
  <si>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</si>
  <si>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</si>
  <si>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</si>
  <si>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</si>
  <si>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</si>
  <si>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</si>
  <si>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</si>
  <si>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</si>
  <si>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</si>
  <si>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</si>
  <si>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</si>
  <si>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</si>
  <si>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</si>
  <si>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</si>
  <si>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</si>
  <si>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</si>
  <si>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</si>
  <si>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</si>
  <si>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</si>
  <si>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</si>
  <si>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</si>
  <si>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</si>
  <si>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</si>
  <si>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</si>
  <si>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</si>
  <si>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</si>
  <si>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</si>
  <si>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</si>
  <si>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</si>
  <si>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</si>
  <si>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</si>
  <si>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</si>
  <si>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</si>
  <si>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</si>
  <si>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</si>
  <si>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</si>
  <si>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</si>
  <si>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</si>
  <si>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</si>
  <si>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</si>
  <si>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</si>
  <si>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</si>
  <si>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</si>
  <si>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</si>
  <si>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</si>
  <si>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</si>
  <si>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</si>
  <si>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</si>
  <si>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</si>
  <si>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</si>
  <si>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</si>
  <si>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</si>
  <si>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</si>
  <si>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</si>
  <si>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</si>
  <si>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</si>
  <si>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</si>
  <si>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</si>
  <si>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</si>
  <si>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</si>
  <si>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</si>
  <si>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</si>
  <si>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</si>
  <si>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</si>
  <si>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</si>
  <si>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</si>
  <si>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</si>
  <si>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</si>
  <si>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</si>
  <si>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</si>
  <si>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</si>
  <si>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</si>
  <si>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</si>
  <si>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</si>
  <si>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</si>
  <si>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</si>
  <si>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</si>
  <si>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</si>
  <si>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</si>
  <si>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</si>
  <si>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</si>
  <si>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</si>
  <si>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</si>
  <si>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</si>
  <si>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</si>
  <si>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</si>
  <si>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</si>
  <si>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</si>
  <si>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</si>
  <si>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</si>
  <si>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</si>
  <si>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</si>
  <si>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</si>
  <si>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</si>
  <si>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</si>
  <si>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</si>
  <si>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</si>
  <si>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</si>
  <si>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</si>
  <si>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</si>
  <si>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</si>
  <si>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</si>
  <si>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</si>
  <si>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</si>
  <si>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</si>
  <si>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</si>
  <si>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</si>
  <si>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</si>
  <si>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</si>
  <si>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</si>
  <si>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</si>
  <si>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</si>
  <si>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</si>
  <si>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</si>
  <si>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</si>
  <si>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</si>
  <si>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</si>
  <si>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</si>
  <si>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</si>
  <si>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</si>
  <si>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</si>
  <si>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</si>
  <si>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</si>
  <si>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</si>
  <si>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</si>
  <si>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</si>
  <si>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</si>
  <si>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</si>
  <si>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</si>
  <si>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</si>
  <si>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</si>
  <si>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</si>
  <si>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</si>
  <si>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</si>
  <si>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</si>
  <si>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</si>
  <si>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</si>
  <si>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</si>
  <si>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</si>
  <si>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</si>
  <si>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</si>
  <si>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</si>
  <si>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</si>
  <si>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</si>
  <si>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</si>
  <si>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</si>
  <si>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</si>
  <si>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</si>
  <si>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</si>
  <si>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</si>
  <si>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</si>
  <si>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</si>
  <si>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</si>
  <si>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</si>
  <si>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</si>
  <si>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</si>
  <si>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</si>
  <si>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</si>
  <si>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</si>
  <si>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</si>
  <si>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</si>
  <si>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</si>
  <si>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</si>
  <si>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</si>
  <si>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</si>
  <si>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</si>
  <si>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</si>
  <si>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</si>
  <si>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</si>
  <si>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</si>
  <si>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</si>
  <si>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</si>
  <si>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</si>
  <si>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</si>
  <si>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</si>
  <si>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</si>
  <si>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</si>
  <si>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</si>
  <si>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</si>
  <si>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</si>
  <si>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</si>
  <si>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</si>
  <si>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</si>
  <si>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</si>
  <si>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</si>
  <si>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</si>
  <si>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</si>
  <si>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</si>
  <si>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</si>
  <si>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</si>
  <si>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</si>
  <si>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</si>
  <si>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</si>
  <si>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</si>
  <si>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</si>
  <si>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</si>
  <si>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</si>
  <si>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</si>
  <si>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</si>
  <si>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</si>
  <si>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</si>
  <si>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</si>
  <si>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</si>
  <si>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</si>
  <si>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</si>
  <si>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</si>
  <si>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</si>
  <si>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</si>
  <si>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</si>
  <si>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</si>
  <si>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</si>
  <si>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</si>
  <si>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</si>
  <si>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</si>
  <si>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</si>
  <si>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</si>
  <si>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</si>
  <si>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</si>
  <si>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</si>
  <si>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</si>
  <si>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</si>
  <si>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</si>
  <si>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</si>
  <si>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</si>
  <si>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</si>
  <si>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</si>
  <si>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</si>
  <si>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</si>
  <si>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</si>
  <si>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</si>
  <si>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</si>
  <si>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</si>
  <si>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</si>
  <si>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</si>
  <si>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</si>
  <si>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</si>
  <si>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</si>
  <si>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</si>
  <si>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</si>
  <si>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</si>
  <si>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</si>
  <si>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</si>
  <si>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</si>
  <si>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</si>
  <si>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</si>
  <si>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</si>
  <si>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</si>
  <si>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</si>
  <si>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</si>
  <si>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</si>
  <si>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</si>
  <si>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</si>
  <si>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</si>
  <si>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</si>
  <si>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</si>
  <si>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</si>
  <si>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</si>
  <si>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</si>
  <si>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</si>
  <si>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</si>
  <si>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</si>
  <si>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</si>
  <si>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</si>
  <si>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</si>
  <si>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</si>
  <si>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</si>
  <si>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</si>
  <si>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</si>
  <si>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</si>
  <si>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</si>
  <si>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</si>
  <si>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</si>
  <si>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</si>
  <si>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</si>
  <si>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</si>
  <si>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</si>
  <si>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</si>
  <si>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</si>
  <si>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</si>
  <si>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</si>
  <si>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</si>
  <si>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</si>
  <si>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</si>
  <si>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</si>
  <si>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</si>
  <si>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</si>
  <si>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</si>
  <si>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</si>
  <si>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</si>
  <si>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</si>
  <si>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</si>
  <si>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</si>
  <si>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</si>
  <si>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</si>
  <si>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</si>
  <si>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</si>
  <si>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</si>
  <si>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</si>
  <si>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</si>
  <si>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</si>
  <si>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</si>
  <si>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</si>
  <si>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</si>
  <si>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</si>
  <si>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</si>
  <si>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</si>
  <si>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</si>
  <si>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</si>
  <si>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</si>
  <si>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</si>
  <si>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</si>
  <si>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</si>
  <si>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</si>
  <si>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</si>
  <si>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</si>
  <si>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</si>
  <si>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</si>
  <si>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</si>
  <si>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</si>
  <si>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</si>
  <si>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</si>
  <si>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</si>
  <si>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</si>
  <si>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</si>
  <si>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</si>
  <si>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</si>
  <si>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</si>
  <si>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</si>
  <si>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</si>
  <si>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</si>
  <si>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</si>
  <si>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</si>
  <si>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</si>
  <si>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</si>
  <si>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</si>
  <si>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</si>
  <si>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</si>
  <si>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</si>
  <si>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</si>
  <si>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</si>
  <si>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</si>
  <si>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</si>
  <si>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</si>
  <si>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</si>
  <si>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</si>
  <si>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</si>
  <si>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</si>
  <si>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</si>
  <si>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</si>
  <si>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</si>
  <si>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</si>
  <si>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</si>
  <si>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</si>
  <si>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</si>
  <si>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</si>
  <si>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</si>
  <si>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</si>
  <si>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</si>
  <si>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</si>
  <si>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</si>
  <si>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</si>
  <si>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</si>
  <si>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</si>
  <si>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</si>
  <si>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</si>
  <si>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</si>
  <si>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</si>
  <si>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</si>
  <si>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</si>
  <si>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</si>
  <si>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</si>
  <si>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</si>
  <si>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</si>
  <si>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</si>
  <si>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</si>
  <si>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</si>
  <si>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</si>
  <si>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</si>
  <si>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</si>
  <si>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</si>
  <si>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</si>
  <si>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</si>
  <si>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</si>
  <si>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</si>
  <si>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</si>
  <si>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</si>
  <si>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</si>
  <si>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</si>
  <si>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</si>
  <si>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</si>
  <si>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</si>
  <si>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</si>
  <si>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</si>
  <si>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</si>
  <si>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</si>
  <si>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</si>
  <si>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</si>
  <si>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</si>
  <si>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</si>
  <si>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</si>
  <si>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</si>
  <si>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</si>
  <si>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</si>
  <si>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</si>
  <si>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</si>
  <si>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</si>
  <si>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</si>
  <si>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</si>
  <si>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</si>
  <si>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</si>
  <si>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</si>
  <si>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</si>
  <si>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</si>
  <si>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</si>
  <si>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</si>
  <si>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</si>
  <si>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</si>
  <si>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</si>
  <si>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</si>
  <si>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</si>
  <si>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</si>
  <si>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</si>
  <si>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</si>
  <si>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</si>
  <si>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</si>
  <si>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</si>
  <si>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</si>
  <si>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</si>
  <si>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</si>
  <si>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</si>
  <si>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</si>
  <si>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</si>
  <si>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</si>
  <si>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</si>
  <si>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</si>
  <si>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</si>
  <si>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</si>
  <si>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</si>
  <si>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</si>
  <si>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</si>
  <si>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</si>
  <si>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</si>
  <si>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</si>
  <si>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</si>
  <si>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</si>
  <si>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</si>
  <si>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</si>
  <si>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</si>
  <si>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</si>
  <si>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</si>
  <si>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</si>
  <si>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</si>
  <si>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</si>
  <si>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</si>
  <si>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</si>
  <si>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</si>
  <si>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</si>
  <si>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</si>
  <si>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</si>
  <si>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</si>
  <si>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</si>
  <si>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</si>
  <si>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</si>
  <si>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</si>
  <si>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</si>
  <si>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</si>
  <si>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</si>
  <si>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</si>
  <si>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</si>
  <si>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</si>
  <si>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</si>
  <si>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</si>
  <si>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</si>
  <si>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</si>
  <si>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</si>
  <si>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</si>
  <si>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</si>
  <si>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</si>
  <si>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</si>
  <si>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</si>
  <si>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</si>
  <si>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</si>
  <si>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</si>
  <si>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</si>
  <si>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</si>
  <si>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</si>
  <si>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</si>
  <si>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</si>
  <si>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</si>
  <si>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</si>
  <si>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</si>
  <si>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</si>
  <si>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</si>
  <si>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</si>
  <si>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</si>
  <si>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</si>
  <si>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</si>
  <si>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</si>
  <si>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</si>
  <si>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</si>
  <si>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</si>
  <si>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</si>
  <si>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</si>
  <si>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</si>
  <si>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</si>
  <si>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</si>
  <si>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</si>
  <si>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</si>
  <si>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</si>
  <si>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</si>
  <si>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</si>
  <si>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</si>
  <si>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</si>
  <si>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</si>
  <si>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</si>
  <si>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</si>
  <si>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</si>
  <si>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</si>
  <si>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</si>
  <si>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</si>
  <si>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</si>
  <si>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</si>
  <si>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</si>
  <si>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</si>
  <si>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</si>
  <si>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</si>
  <si>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</si>
  <si>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</si>
  <si>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</si>
  <si>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</si>
  <si>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</si>
  <si>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</si>
  <si>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</si>
  <si>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</si>
  <si>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</si>
  <si>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</si>
  <si>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</si>
  <si>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</si>
  <si>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</si>
  <si>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</si>
  <si>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</si>
  <si>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</si>
  <si>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</si>
  <si>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</si>
  <si>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</si>
  <si>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</si>
  <si>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</si>
  <si>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</si>
  <si>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</si>
  <si>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</si>
  <si>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</si>
  <si>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</si>
  <si>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</si>
  <si>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</si>
  <si>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</si>
  <si>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</si>
  <si>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</si>
  <si>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</si>
  <si>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</si>
  <si>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</si>
  <si>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</si>
  <si>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</si>
  <si>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</si>
  <si>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</si>
  <si>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</si>
  <si>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</si>
  <si>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</si>
  <si>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</si>
  <si>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</si>
  <si>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</si>
  <si>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</si>
  <si>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</si>
  <si>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</si>
  <si>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</si>
  <si>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</si>
  <si>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</si>
  <si>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</si>
  <si>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</si>
  <si>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</si>
  <si>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</si>
  <si>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</si>
  <si>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</si>
  <si>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</si>
  <si>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</si>
  <si>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</si>
  <si>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</si>
  <si>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</si>
  <si>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</si>
  <si>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</si>
  <si>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</si>
  <si>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</si>
  <si>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</si>
  <si>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</si>
  <si>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</si>
  <si>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</si>
  <si>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</si>
  <si>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</si>
  <si>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</si>
  <si>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</si>
  <si>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</si>
  <si>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</si>
  <si>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</si>
  <si>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</si>
  <si>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</si>
  <si>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</si>
  <si>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</si>
  <si>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</si>
  <si>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</si>
  <si>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</si>
  <si>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</si>
  <si>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</si>
  <si>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</si>
  <si>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</si>
  <si>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</si>
  <si>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</si>
  <si>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</si>
  <si>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</si>
  <si>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</si>
  <si>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</si>
  <si>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</si>
  <si>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</si>
  <si>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</si>
  <si>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</si>
  <si>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</si>
  <si>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</si>
  <si>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</si>
  <si>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</si>
  <si>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</si>
  <si>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</si>
  <si>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</si>
  <si>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</si>
  <si>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</si>
  <si>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</si>
  <si>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</si>
  <si>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</si>
  <si>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</si>
  <si>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</si>
  <si>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</si>
  <si>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</si>
  <si>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</si>
  <si>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</si>
  <si>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</si>
  <si>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</si>
  <si>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</si>
  <si>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</si>
  <si>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</si>
  <si>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</si>
  <si>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</si>
  <si>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</si>
  <si>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</si>
  <si>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</si>
  <si>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</si>
  <si>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</si>
  <si>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</si>
  <si>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</si>
  <si>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</si>
  <si>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</si>
  <si>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</si>
  <si>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</si>
  <si>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</si>
  <si>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</si>
  <si>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</si>
  <si>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</si>
  <si>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</si>
  <si>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</si>
  <si>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</si>
  <si>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</si>
  <si>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</si>
  <si>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</si>
  <si>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</si>
  <si>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</si>
  <si>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</si>
  <si>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</si>
  <si>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</si>
  <si>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</si>
  <si>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</si>
  <si>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</si>
  <si>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</si>
  <si>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</si>
  <si>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</si>
  <si>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</si>
  <si>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</si>
  <si>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</si>
  <si>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</si>
  <si>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</si>
  <si>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</si>
  <si>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</si>
  <si>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</si>
  <si>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</si>
  <si>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</si>
  <si>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</si>
  <si>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</si>
  <si>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</si>
  <si>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</si>
  <si>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</si>
  <si>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</si>
  <si>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</si>
  <si>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</si>
  <si>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</si>
  <si>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</si>
  <si>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</si>
  <si>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</si>
  <si>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</si>
  <si>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</si>
  <si>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</si>
  <si>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</si>
  <si>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</si>
  <si>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</si>
  <si>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</si>
  <si>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</si>
  <si>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</si>
  <si>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</si>
  <si>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</si>
  <si>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</si>
  <si>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</si>
  <si>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</si>
  <si>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</si>
  <si>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</si>
  <si>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</si>
  <si>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</si>
  <si>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</si>
  <si>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</si>
  <si>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</si>
  <si>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</si>
  <si>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</si>
  <si>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</si>
  <si>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</si>
  <si>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</si>
  <si>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</si>
  <si>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</si>
  <si>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</si>
  <si>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</si>
  <si>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</si>
  <si>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</si>
  <si>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</si>
  <si>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</si>
  <si>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</si>
  <si>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</si>
  <si>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</si>
  <si>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</si>
  <si>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</si>
  <si>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</si>
  <si>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</si>
  <si>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</si>
  <si>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</si>
  <si>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</si>
  <si>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</si>
  <si>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</si>
  <si>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</si>
  <si>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</si>
  <si>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</si>
  <si>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</si>
  <si>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</si>
  <si>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</si>
  <si>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</si>
  <si>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</si>
  <si>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</si>
  <si>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</si>
  <si>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</si>
  <si>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</si>
  <si>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</si>
  <si>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</si>
  <si>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</si>
  <si>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</si>
  <si>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</si>
  <si>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</si>
  <si>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</si>
  <si>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</si>
  <si>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</si>
  <si>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</si>
  <si>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</si>
  <si>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</si>
  <si>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</si>
  <si>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</si>
  <si>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</si>
  <si>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</si>
  <si>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</si>
  <si>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</si>
  <si>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</si>
  <si>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</si>
  <si>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</si>
  <si>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</si>
  <si>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</si>
  <si>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</si>
  <si>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</si>
  <si>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</si>
  <si>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</si>
  <si>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</si>
  <si>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</si>
  <si>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</si>
  <si>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</si>
  <si>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</si>
  <si>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</si>
  <si>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</si>
  <si>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</si>
  <si>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</si>
  <si>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</si>
  <si>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</si>
  <si>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</si>
  <si>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</si>
  <si>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</si>
  <si>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</si>
  <si>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</si>
  <si>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</si>
  <si>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</si>
  <si>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</si>
  <si>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</si>
  <si>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</si>
  <si>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</si>
  <si>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</si>
  <si>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</si>
  <si>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</si>
  <si>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</si>
  <si>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</si>
  <si>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</si>
  <si>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</si>
  <si>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</si>
  <si>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</si>
  <si>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</si>
  <si>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</si>
  <si>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</si>
  <si>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</si>
  <si>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</si>
  <si>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</si>
  <si>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</si>
  <si>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</si>
  <si>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</si>
  <si>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</si>
  <si>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</si>
  <si>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</si>
  <si>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</si>
  <si>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</si>
  <si>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</si>
  <si>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</si>
  <si>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</si>
  <si>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</si>
  <si>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</si>
  <si>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</si>
  <si>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</si>
  <si>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</si>
  <si>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</si>
  <si>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</si>
  <si>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</si>
  <si>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</si>
  <si>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</si>
  <si>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</si>
  <si>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</si>
  <si>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</si>
  <si>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</si>
  <si>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</si>
  <si>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</si>
  <si>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</si>
  <si>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</si>
  <si>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</si>
  <si>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</si>
  <si>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</si>
  <si>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</si>
  <si>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</si>
  <si>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</si>
  <si>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</si>
  <si>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</si>
  <si>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</si>
  <si>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</si>
  <si>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</si>
  <si>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</si>
  <si>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</si>
  <si>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</si>
  <si>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</si>
  <si>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</si>
  <si>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</si>
  <si>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</si>
  <si>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</si>
  <si>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</si>
  <si>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</si>
  <si>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</si>
  <si>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</si>
  <si>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</si>
  <si>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</si>
  <si>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</si>
  <si>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</si>
  <si>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</si>
  <si>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</si>
  <si>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</si>
  <si>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</si>
  <si>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</si>
  <si>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</si>
  <si>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</si>
  <si>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</si>
  <si>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</si>
  <si>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</si>
  <si>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</si>
  <si>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</si>
  <si>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</si>
  <si>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</si>
  <si>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</si>
  <si>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</si>
  <si>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</si>
  <si>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</si>
  <si>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</si>
  <si>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</si>
  <si>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</si>
  <si>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</si>
  <si>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</si>
  <si>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</si>
  <si>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</si>
  <si>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</si>
  <si>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</si>
  <si>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</si>
  <si>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</si>
  <si>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</si>
  <si>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</si>
  <si>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</si>
  <si>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</si>
  <si>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</si>
  <si>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</si>
  <si>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</si>
  <si>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</si>
  <si>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</si>
  <si>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</si>
  <si>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</si>
  <si>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</si>
  <si>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</si>
  <si>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</si>
  <si>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</si>
  <si>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</si>
  <si>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</si>
  <si>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</si>
  <si>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</si>
  <si>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</si>
  <si>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</si>
  <si>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</si>
  <si>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</si>
  <si>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</si>
  <si>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</si>
  <si>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</si>
  <si>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</si>
  <si>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</si>
  <si>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</si>
  <si>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</si>
  <si>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</si>
  <si>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</si>
  <si>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</si>
  <si>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</si>
  <si>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</si>
  <si>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</si>
  <si>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</si>
  <si>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</si>
  <si>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</si>
  <si>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</si>
  <si>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</si>
  <si>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</si>
  <si>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</si>
  <si>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</si>
  <si>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</si>
  <si>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</si>
  <si>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</si>
  <si>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</si>
  <si>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</si>
  <si>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</si>
  <si>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</si>
  <si>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</si>
  <si>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</si>
  <si>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</si>
  <si>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</si>
  <si>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</si>
  <si>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</si>
  <si>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</si>
  <si>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</si>
  <si>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</si>
  <si>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</si>
  <si>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</si>
  <si>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</si>
  <si>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</si>
  <si>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</si>
  <si>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</si>
  <si>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</si>
  <si>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</si>
  <si>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</si>
  <si>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</si>
  <si>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</si>
  <si>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</si>
  <si>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</si>
  <si>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</si>
  <si>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</si>
  <si>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</si>
  <si>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</si>
  <si>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</si>
  <si>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</si>
  <si>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</si>
  <si>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</si>
  <si>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</si>
  <si>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</si>
  <si>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</si>
  <si>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</si>
  <si>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</si>
  <si>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</si>
  <si>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</si>
  <si>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</si>
  <si>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</si>
  <si>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</si>
  <si>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</si>
  <si>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</si>
  <si>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</si>
  <si>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</si>
  <si>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</si>
  <si>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</si>
  <si>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</si>
  <si>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</si>
  <si>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</si>
  <si>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</si>
  <si>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</si>
  <si>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</si>
  <si>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</si>
  <si>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</si>
  <si>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</si>
  <si>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</si>
  <si>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</si>
  <si>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</si>
  <si>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</si>
  <si>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</si>
  <si>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</si>
  <si>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</si>
  <si>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</si>
  <si>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</si>
  <si>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</si>
  <si>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</si>
  <si>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</si>
  <si>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</si>
  <si>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</si>
  <si>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</si>
  <si>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</si>
  <si>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</si>
  <si>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</si>
  <si>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</si>
  <si>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</si>
  <si>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</si>
  <si>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</si>
  <si>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</si>
  <si>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</si>
  <si>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</si>
  <si>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</si>
  <si>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</si>
  <si>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</si>
  <si>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</si>
  <si>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</si>
  <si>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</si>
  <si>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</si>
  <si>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</si>
  <si>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</si>
  <si>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</si>
  <si>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</si>
  <si>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</si>
  <si>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</si>
  <si>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</si>
  <si>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</si>
  <si>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</si>
  <si>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</si>
  <si>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</si>
  <si>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</si>
  <si>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</si>
  <si>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</si>
  <si>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</si>
  <si>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</si>
  <si>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</si>
  <si>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</si>
  <si>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</si>
  <si>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</si>
  <si>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</si>
  <si>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</si>
  <si>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</si>
  <si>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</si>
  <si>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</si>
  <si>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</si>
  <si>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</si>
  <si>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</si>
  <si>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</si>
  <si>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</si>
  <si>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</si>
  <si>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</si>
  <si>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</si>
  <si>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</si>
  <si>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</si>
  <si>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</si>
  <si>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</si>
  <si>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</si>
  <si>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</si>
  <si>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</si>
  <si>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</si>
  <si>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</si>
  <si>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</si>
  <si>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</si>
  <si>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</si>
  <si>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</si>
  <si>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</si>
  <si>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</si>
  <si>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</si>
  <si>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</si>
  <si>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</si>
  <si>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</si>
  <si>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</si>
  <si>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</si>
  <si>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</si>
  <si>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</si>
  <si>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</si>
  <si>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</si>
  <si>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</si>
  <si>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</si>
  <si>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</si>
  <si>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</si>
  <si>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</si>
  <si>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</si>
  <si>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</si>
  <si>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</si>
  <si>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</si>
  <si>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</si>
  <si>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</si>
  <si>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</si>
  <si>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</si>
  <si>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</si>
  <si>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</si>
  <si>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</si>
  <si>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</si>
  <si>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</si>
  <si>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</si>
  <si>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</si>
  <si>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</si>
  <si>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</si>
  <si>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</si>
  <si>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</si>
  <si>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</si>
  <si>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</si>
  <si>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</si>
  <si>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</si>
  <si>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</si>
  <si>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</si>
  <si>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</si>
  <si>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</si>
  <si>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</si>
  <si>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</si>
  <si>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</si>
  <si>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</si>
  <si>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</si>
  <si>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</si>
  <si>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</si>
  <si>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</si>
  <si>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</si>
  <si>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</si>
  <si>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</si>
  <si>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</si>
  <si>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</si>
  <si>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</si>
  <si>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</si>
  <si>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</si>
  <si>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</si>
  <si>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</si>
  <si>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</si>
  <si>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</si>
  <si>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</si>
  <si>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</si>
  <si>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</si>
  <si>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</si>
  <si>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</si>
  <si>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</si>
  <si>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</si>
  <si>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</si>
  <si>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</si>
  <si>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</si>
  <si>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</si>
  <si>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</si>
  <si>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</si>
  <si>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</si>
  <si>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</si>
  <si>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</si>
  <si>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</si>
  <si>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</si>
  <si>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</si>
  <si>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</si>
  <si>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</si>
  <si>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</si>
  <si>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</si>
  <si>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</si>
  <si>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</si>
  <si>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</si>
  <si>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</si>
  <si>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</si>
  <si>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</si>
  <si>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</si>
  <si>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</si>
  <si>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</si>
  <si>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</si>
  <si>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</si>
  <si>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</si>
  <si>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</si>
  <si>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</si>
  <si>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</si>
  <si>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</si>
  <si>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</si>
  <si>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</si>
  <si>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</si>
  <si>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</si>
  <si>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</si>
  <si>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</si>
  <si>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</si>
  <si>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</si>
  <si>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</si>
  <si>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</si>
  <si>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</si>
  <si>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</si>
  <si>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</si>
  <si>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</si>
  <si>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</si>
  <si>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</si>
  <si>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</si>
  <si>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</si>
  <si>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</si>
  <si>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</si>
  <si>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</si>
  <si>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</si>
  <si>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</si>
  <si>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</si>
  <si>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</si>
  <si>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</si>
  <si>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</si>
  <si>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</si>
  <si>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</si>
  <si>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</si>
  <si>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</si>
  <si>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</si>
  <si>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</si>
  <si>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</si>
  <si>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</si>
  <si>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</si>
  <si>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</si>
  <si>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</si>
  <si>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</si>
  <si>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</si>
  <si>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</si>
  <si>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</si>
  <si>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</si>
  <si>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</si>
  <si>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</si>
  <si>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</si>
  <si>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</si>
  <si>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</si>
  <si>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</si>
  <si>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</si>
  <si>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</si>
  <si>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</si>
  <si>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</si>
  <si>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</si>
  <si>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</si>
  <si>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</si>
  <si>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</si>
  <si>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</si>
  <si>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</si>
  <si>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</si>
  <si>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</si>
  <si>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</si>
  <si>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</si>
  <si>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</si>
  <si>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</si>
  <si>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</si>
  <si>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</si>
  <si>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</si>
  <si>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</si>
  <si>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</si>
  <si>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</si>
  <si>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</si>
  <si>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</si>
  <si>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</si>
  <si>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</si>
  <si>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</si>
  <si>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</si>
  <si>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</si>
  <si>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</si>
  <si>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</si>
  <si>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</si>
  <si>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</si>
  <si>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</si>
  <si>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</si>
  <si>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</si>
  <si>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</si>
  <si>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</si>
  <si>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</si>
  <si>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</si>
  <si>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</si>
  <si>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</si>
  <si>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</si>
  <si>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</si>
  <si>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</si>
  <si>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</si>
  <si>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</si>
  <si>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</si>
  <si>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</si>
  <si>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</si>
  <si>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</si>
  <si>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</si>
  <si>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</si>
  <si>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</si>
  <si>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</si>
  <si>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</si>
  <si>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</si>
  <si>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</si>
  <si>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</si>
  <si>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</si>
  <si>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</si>
  <si>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</si>
  <si>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</si>
  <si>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</si>
  <si>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</si>
  <si>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</si>
  <si>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</si>
  <si>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</si>
  <si>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</si>
  <si>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</si>
  <si>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</si>
  <si>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</si>
  <si>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</si>
  <si>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</si>
  <si>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</si>
  <si>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</si>
  <si>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</si>
  <si>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</si>
  <si>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</si>
  <si>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</si>
  <si>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</si>
  <si>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</si>
  <si>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</si>
  <si>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</si>
  <si>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</si>
  <si>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</si>
  <si>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</si>
  <si>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</si>
  <si>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</si>
  <si>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</si>
  <si>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</si>
  <si>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</si>
  <si>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</si>
  <si>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</si>
  <si>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</si>
  <si>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</si>
  <si>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</si>
  <si>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</si>
  <si>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</si>
  <si>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</si>
  <si>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</si>
  <si>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</si>
  <si>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</si>
  <si>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</si>
  <si>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</si>
  <si>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</si>
  <si>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</si>
  <si>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</si>
  <si>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</si>
  <si>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</si>
  <si>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</si>
  <si>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</si>
  <si>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</si>
  <si>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</si>
  <si>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</si>
  <si>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</si>
  <si>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</si>
  <si>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</si>
  <si>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</si>
  <si>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</si>
  <si>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</si>
  <si>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</si>
  <si>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</si>
  <si>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</si>
  <si>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</si>
  <si>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</si>
  <si>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</si>
  <si>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</si>
  <si>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</si>
  <si>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</si>
  <si>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</si>
  <si>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</si>
  <si>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</si>
  <si>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</si>
  <si>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</si>
  <si>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</si>
  <si>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</si>
  <si>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</si>
  <si>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</si>
  <si>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</si>
  <si>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</si>
  <si>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</si>
  <si>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</si>
  <si>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</si>
  <si>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</si>
  <si>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</si>
  <si>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</si>
  <si>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</si>
  <si>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</si>
  <si>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</si>
  <si>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</si>
  <si>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</si>
  <si>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</si>
  <si>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</si>
  <si>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</si>
  <si>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</si>
  <si>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</si>
  <si>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</si>
  <si>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</si>
  <si>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</si>
  <si>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</si>
  <si>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</si>
  <si>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</si>
  <si>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</si>
  <si>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</si>
  <si>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</si>
  <si>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</si>
  <si>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</si>
  <si>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</si>
  <si>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</si>
  <si>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</si>
  <si>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</si>
  <si>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</si>
  <si>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</si>
  <si>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</si>
  <si>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</si>
  <si>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</si>
  <si>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</si>
  <si>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</si>
  <si>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</si>
  <si>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</si>
  <si>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</si>
  <si>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</si>
  <si>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</si>
  <si>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</si>
  <si>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</si>
  <si>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</si>
  <si>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</si>
  <si>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</si>
  <si>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</si>
  <si>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</si>
  <si>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</si>
  <si>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</si>
  <si>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</si>
  <si>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</si>
  <si>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</si>
  <si>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</si>
  <si>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</si>
  <si>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</si>
  <si>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</si>
  <si>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</si>
  <si>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</si>
  <si>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</si>
  <si>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</si>
  <si>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</si>
  <si>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</si>
  <si>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</si>
  <si>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</si>
  <si>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</si>
  <si>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</si>
  <si>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</si>
  <si>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</si>
  <si>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</si>
  <si>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</si>
  <si>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</si>
  <si>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</si>
  <si>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</si>
  <si>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</si>
  <si>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</si>
  <si>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</si>
  <si>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</si>
  <si>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</si>
  <si>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</si>
  <si>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</si>
  <si>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</si>
  <si>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</si>
  <si>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</si>
  <si>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</si>
  <si>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</si>
  <si>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</si>
  <si>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</si>
  <si>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</si>
  <si>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</si>
  <si>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</si>
  <si>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</si>
  <si>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</si>
  <si>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</si>
  <si>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</si>
  <si>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</si>
  <si>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</si>
  <si>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</si>
  <si>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</si>
  <si>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</si>
  <si>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</si>
  <si>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</si>
  <si>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</si>
  <si>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</si>
  <si>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</si>
  <si>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</si>
  <si>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</si>
  <si>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</si>
  <si>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</si>
  <si>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</si>
  <si>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</si>
  <si>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</si>
  <si>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</si>
  <si>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</si>
  <si>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</si>
  <si>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</si>
  <si>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</si>
  <si>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</si>
  <si>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</si>
  <si>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</si>
  <si>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</si>
  <si>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</si>
  <si>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</si>
  <si>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</si>
  <si>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</si>
  <si>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</si>
  <si>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</si>
  <si>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</si>
  <si>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</si>
  <si>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</si>
  <si>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</si>
  <si>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</si>
  <si>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</si>
  <si>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</si>
  <si>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</si>
  <si>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</si>
  <si>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</si>
  <si>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</si>
  <si>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</si>
  <si>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</si>
  <si>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</si>
  <si>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</si>
  <si>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</si>
  <si>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</si>
  <si>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</si>
  <si>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</si>
  <si>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</si>
  <si>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</si>
  <si>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</si>
  <si>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</si>
  <si>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</si>
  <si>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</si>
  <si>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</si>
  <si>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</si>
  <si>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</si>
  <si>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</si>
  <si>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</si>
  <si>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</si>
  <si>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</si>
  <si>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</si>
  <si>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</si>
  <si>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</si>
  <si>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</si>
  <si>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</si>
  <si>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</si>
  <si>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</si>
  <si>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</si>
  <si>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</si>
  <si>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</si>
  <si>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</si>
  <si>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</si>
  <si>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</si>
  <si>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</si>
  <si>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</si>
  <si>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</si>
  <si>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</si>
  <si>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</si>
  <si>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</si>
  <si>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</si>
  <si>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</si>
  <si>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</si>
  <si>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</si>
  <si>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</si>
  <si>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</si>
  <si>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</si>
  <si>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</si>
  <si>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</si>
  <si>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</si>
  <si>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</si>
  <si>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</si>
  <si>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</si>
  <si>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</si>
  <si>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</si>
  <si>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</si>
  <si>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</si>
  <si>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</si>
  <si>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</si>
  <si>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</si>
  <si>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</si>
  <si>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</si>
  <si>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</si>
  <si>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</si>
  <si>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</si>
  <si>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</si>
  <si>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</si>
  <si>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</si>
  <si>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</si>
  <si>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</si>
  <si>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</si>
  <si>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</si>
  <si>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</si>
  <si>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</si>
  <si>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</si>
  <si>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</si>
  <si>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</si>
  <si>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</si>
  <si>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</si>
  <si>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</si>
  <si>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</si>
  <si>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</si>
  <si>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</si>
  <si>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</si>
  <si>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</si>
  <si>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</si>
  <si>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</si>
  <si>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</si>
  <si>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</si>
  <si>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</si>
  <si>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</si>
  <si>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</si>
  <si>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</si>
  <si>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</si>
  <si>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</si>
  <si>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</si>
  <si>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</si>
  <si>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</si>
  <si>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</si>
  <si>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</si>
  <si>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</si>
  <si>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</si>
  <si>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</si>
  <si>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</si>
  <si>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</si>
  <si>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</si>
  <si>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</si>
  <si>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</si>
  <si>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</si>
  <si>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</si>
  <si>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</si>
  <si>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</si>
  <si>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</si>
  <si>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</si>
  <si>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</si>
  <si>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</si>
  <si>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</si>
  <si>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</si>
  <si>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</si>
  <si>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</si>
  <si>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</si>
  <si>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</si>
  <si>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</si>
  <si>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</si>
  <si>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</si>
  <si>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</si>
  <si>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</si>
  <si>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</si>
  <si>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</si>
  <si>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</si>
  <si>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</si>
  <si>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</si>
  <si>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</si>
  <si>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</si>
  <si>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</si>
  <si>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</si>
  <si>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</si>
  <si>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</si>
  <si>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</si>
  <si>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</si>
  <si>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</si>
  <si>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</si>
  <si>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</si>
  <si>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</si>
  <si>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</si>
  <si>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</si>
  <si>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</si>
  <si>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</si>
  <si>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</si>
  <si>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</si>
  <si>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</si>
  <si>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</si>
  <si>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</si>
  <si>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</si>
  <si>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</si>
  <si>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</si>
  <si>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</si>
  <si>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</si>
  <si>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</si>
  <si>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</si>
  <si>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</si>
  <si>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</si>
  <si>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</si>
  <si>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</si>
  <si>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</si>
  <si>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</si>
  <si>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</si>
  <si>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</si>
  <si>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</si>
  <si>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</si>
  <si>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</si>
  <si>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</si>
  <si>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</si>
  <si>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</si>
  <si>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</si>
  <si>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</si>
  <si>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</si>
  <si>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</si>
  <si>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</si>
  <si>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</si>
  <si>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</si>
  <si>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</si>
  <si>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</si>
  <si>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</si>
  <si>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</si>
  <si>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</si>
  <si>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</si>
  <si>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</si>
  <si>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</si>
  <si>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</si>
  <si>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</si>
  <si>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</si>
  <si>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</si>
  <si>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</si>
  <si>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</si>
  <si>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</si>
  <si>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</si>
  <si>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</si>
  <si>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</si>
  <si>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</si>
  <si>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</si>
  <si>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</si>
  <si>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</si>
  <si>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</si>
  <si>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</si>
  <si>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</si>
  <si>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</si>
  <si>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</si>
  <si>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</si>
  <si>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</si>
  <si>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</si>
  <si>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</si>
  <si>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</si>
  <si>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</si>
  <si>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</si>
  <si>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</si>
  <si>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</si>
  <si>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</si>
  <si>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</si>
  <si>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</si>
  <si>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</si>
  <si>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</si>
  <si>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</si>
  <si>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</si>
  <si>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</si>
  <si>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</si>
  <si>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</si>
  <si>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</si>
  <si>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</si>
  <si>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</si>
  <si>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</si>
  <si>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</si>
  <si>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</si>
  <si>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</si>
  <si>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</si>
  <si>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</si>
  <si>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</si>
  <si>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</si>
  <si>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</si>
  <si>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</si>
  <si>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</si>
  <si>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</si>
  <si>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</si>
  <si>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</si>
  <si>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</si>
  <si>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</si>
  <si>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</si>
  <si>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</si>
  <si>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</si>
  <si>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</si>
  <si>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</si>
  <si>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</si>
  <si>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</si>
  <si>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</si>
  <si>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</si>
  <si>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</si>
  <si>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</si>
  <si>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</si>
  <si>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</si>
  <si>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</si>
  <si>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</si>
  <si>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</si>
  <si>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</si>
  <si>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</si>
  <si>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</si>
  <si>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</si>
  <si>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</si>
  <si>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</si>
  <si>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</si>
  <si>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</si>
  <si>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</si>
  <si>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</si>
  <si>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</si>
  <si>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</si>
  <si>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</si>
  <si>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</si>
  <si>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</si>
  <si>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</si>
  <si>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</si>
  <si>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</si>
  <si>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</si>
  <si>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</si>
  <si>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</si>
  <si>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</si>
  <si>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</si>
  <si>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</si>
  <si>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</si>
  <si>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</si>
  <si>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</si>
  <si>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</si>
  <si>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</si>
  <si>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</si>
  <si>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</si>
  <si>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</si>
  <si>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</si>
  <si>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</si>
  <si>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</si>
  <si>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</si>
  <si>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</si>
  <si>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</si>
  <si>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</si>
  <si>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</si>
  <si>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</si>
  <si>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</si>
  <si>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</si>
  <si>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</si>
  <si>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</si>
  <si>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</si>
  <si>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</si>
  <si>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</si>
  <si>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</si>
  <si>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</si>
  <si>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</si>
  <si>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</si>
  <si>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</si>
  <si>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</si>
  <si>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</si>
  <si>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</si>
  <si>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</si>
  <si>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</si>
  <si>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</si>
  <si>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</si>
  <si>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</si>
  <si>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</si>
  <si>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</si>
  <si>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</si>
  <si>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</si>
  <si>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</si>
  <si>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</si>
  <si>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</si>
  <si>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</si>
  <si>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</si>
  <si>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</si>
  <si>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</si>
  <si>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</si>
  <si>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</si>
  <si>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</si>
  <si>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</si>
  <si>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</si>
  <si>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</si>
  <si>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</si>
  <si>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</si>
  <si>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</si>
  <si>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</si>
  <si>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</si>
  <si>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</si>
  <si>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</si>
  <si>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</si>
  <si>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</si>
  <si>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</si>
  <si>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</si>
  <si>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</si>
  <si>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</si>
  <si>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</si>
  <si>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</si>
  <si>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</si>
  <si>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</si>
  <si>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</si>
  <si>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</si>
  <si>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</si>
  <si>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</si>
  <si>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</si>
  <si>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</si>
  <si>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</si>
  <si>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</si>
  <si>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</si>
  <si>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</si>
  <si>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</si>
  <si>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</si>
  <si>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</si>
  <si>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</si>
  <si>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</si>
  <si>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</si>
  <si>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</si>
  <si>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</si>
  <si>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</si>
  <si>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</si>
  <si>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</si>
  <si>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</si>
  <si>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</si>
  <si>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</si>
  <si>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</si>
  <si>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</si>
  <si>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</si>
  <si>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</si>
  <si>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</si>
  <si>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</si>
  <si>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</si>
  <si>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</si>
  <si>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</si>
  <si>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</si>
  <si>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</si>
  <si>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</si>
  <si>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</si>
  <si>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</si>
  <si>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</si>
  <si>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</si>
  <si>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</si>
  <si>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</si>
  <si>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</si>
  <si>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</si>
  <si>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</si>
  <si>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</si>
  <si>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</si>
  <si>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</si>
  <si>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</si>
  <si>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</si>
  <si>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</si>
  <si>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</si>
  <si>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</si>
  <si>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</si>
  <si>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</si>
  <si>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</si>
  <si>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</si>
  <si>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</si>
  <si>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</si>
  <si>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</si>
  <si>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</si>
  <si>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</si>
  <si>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</si>
  <si>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</si>
  <si>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</si>
  <si>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</si>
  <si>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</si>
  <si>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</si>
  <si>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</si>
  <si>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</si>
  <si>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</si>
  <si>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</si>
  <si>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</si>
  <si>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</si>
  <si>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</si>
  <si>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</si>
  <si>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</si>
  <si>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</si>
  <si>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</si>
  <si>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</si>
  <si>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</si>
  <si>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</si>
  <si>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</si>
  <si>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</si>
  <si>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</si>
  <si>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</si>
  <si>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</si>
  <si>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</si>
  <si>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</si>
  <si>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</si>
  <si>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</si>
  <si>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</si>
  <si>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</si>
  <si>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</si>
  <si>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</si>
  <si>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</si>
  <si>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</si>
  <si>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</si>
  <si>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</si>
  <si>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</si>
  <si>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</si>
  <si>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</si>
  <si>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</si>
  <si>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</si>
  <si>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</si>
  <si>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</si>
  <si>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</si>
  <si>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</si>
  <si>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</si>
  <si>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</si>
  <si>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</si>
  <si>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</si>
  <si>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</si>
  <si>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</si>
  <si>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</si>
  <si>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</si>
  <si>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</si>
  <si>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</si>
  <si>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</si>
  <si>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</si>
  <si>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</si>
  <si>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</si>
  <si>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</si>
  <si>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</si>
  <si>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</si>
  <si>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</si>
  <si>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</si>
  <si>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</si>
  <si>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</si>
  <si>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</si>
  <si>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</si>
  <si>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</si>
  <si>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</si>
  <si>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</si>
  <si>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</si>
  <si>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</si>
  <si>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</si>
  <si>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</si>
  <si>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</si>
  <si>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</si>
  <si>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</si>
  <si>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</si>
  <si>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</si>
  <si>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</si>
  <si>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</si>
  <si>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</si>
  <si>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</si>
  <si>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</si>
  <si>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</si>
  <si>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</si>
  <si>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</si>
  <si>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</si>
  <si>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</si>
  <si>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</si>
  <si>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</si>
  <si>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</si>
  <si>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</si>
  <si>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</si>
  <si>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</si>
  <si>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</si>
  <si>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</si>
  <si>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</si>
  <si>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</si>
  <si>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</si>
  <si>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</si>
  <si>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</si>
  <si>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</si>
  <si>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</si>
  <si>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</si>
  <si>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</si>
  <si>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</si>
  <si>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</si>
  <si>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</si>
  <si>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</si>
  <si>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</si>
  <si>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</si>
  <si>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</si>
  <si>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</si>
  <si>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</si>
  <si>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</si>
  <si>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</si>
  <si>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</si>
  <si>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</si>
  <si>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</si>
  <si>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</si>
  <si>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</si>
  <si>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</si>
  <si>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</si>
  <si>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</si>
  <si>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</si>
  <si>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</si>
  <si>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</si>
  <si>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</si>
  <si>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</si>
  <si>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</si>
  <si>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</si>
  <si>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</si>
  <si>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</si>
  <si>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</si>
  <si>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</si>
  <si>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</si>
  <si>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</si>
  <si>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</si>
  <si>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</si>
  <si>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</si>
  <si>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</si>
  <si>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</si>
  <si>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</si>
  <si>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</si>
  <si>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</si>
  <si>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</si>
  <si>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</si>
  <si>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</si>
  <si>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</si>
  <si>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</si>
  <si>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</si>
  <si>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</si>
  <si>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</si>
  <si>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</si>
  <si>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</si>
  <si>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</si>
  <si>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</si>
  <si>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</si>
  <si>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</si>
  <si>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</si>
  <si>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</si>
  <si>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</si>
  <si>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</si>
  <si>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</si>
  <si>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</si>
  <si>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</si>
  <si>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</si>
  <si>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</si>
  <si>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</si>
  <si>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</si>
  <si>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</si>
  <si>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</si>
  <si>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</si>
  <si>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</si>
  <si>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</si>
  <si>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</si>
  <si>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</si>
  <si>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</si>
  <si>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</si>
  <si>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</si>
  <si>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</si>
  <si>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</si>
  <si>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</si>
  <si>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</si>
  <si>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</si>
  <si>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</si>
  <si>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</si>
  <si>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</si>
  <si>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</si>
  <si>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</si>
  <si>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</si>
  <si>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</si>
  <si>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</si>
  <si>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</si>
  <si>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</si>
  <si>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</si>
  <si>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</si>
  <si>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</si>
  <si>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</si>
  <si>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</si>
  <si>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</si>
  <si>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</si>
  <si>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</si>
  <si>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</si>
  <si>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</si>
  <si>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</si>
  <si>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</si>
  <si>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</si>
  <si>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</si>
  <si>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</si>
  <si>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</si>
  <si>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</si>
  <si>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</si>
  <si>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</si>
  <si>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</si>
  <si>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</si>
  <si>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</si>
  <si>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</si>
  <si>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</si>
  <si>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</si>
  <si>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</si>
  <si>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</si>
  <si>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</si>
  <si>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</si>
  <si>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</si>
  <si>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</si>
  <si>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</si>
  <si>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</si>
  <si>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</si>
  <si>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</si>
  <si>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</si>
  <si>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</si>
  <si>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</si>
  <si>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</si>
  <si>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</si>
  <si>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</si>
  <si>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</si>
  <si>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</si>
  <si>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</si>
  <si>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</si>
  <si>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</si>
  <si>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</si>
  <si>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</si>
  <si>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</si>
  <si>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</si>
  <si>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</si>
  <si>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</si>
  <si>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</si>
  <si>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</si>
  <si>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</si>
  <si>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</si>
  <si>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</si>
  <si>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</si>
  <si>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</si>
  <si>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</si>
  <si>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</si>
  <si>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</si>
  <si>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</si>
  <si>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</si>
  <si>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</si>
  <si>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</si>
  <si>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</si>
  <si>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</si>
  <si>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</si>
  <si>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</si>
  <si>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</si>
  <si>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</si>
  <si>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</si>
  <si>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</si>
  <si>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</si>
  <si>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</si>
  <si>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</si>
  <si>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</si>
  <si>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</si>
  <si>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</si>
  <si>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</si>
  <si>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</si>
  <si>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</si>
  <si>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</si>
  <si>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</si>
  <si>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</si>
  <si>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</si>
  <si>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</si>
  <si>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</si>
  <si>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</si>
  <si>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</si>
  <si>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</si>
  <si>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</si>
  <si>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</si>
  <si>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</si>
  <si>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</si>
  <si>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</si>
  <si>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</si>
  <si>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</si>
  <si>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</si>
  <si>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</si>
  <si>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</si>
  <si>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</si>
  <si>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</si>
  <si>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</si>
  <si>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</si>
  <si>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</si>
  <si>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</si>
  <si>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</si>
  <si>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</si>
  <si>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</si>
  <si>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</si>
  <si>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</si>
  <si>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</si>
  <si>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</si>
  <si>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</si>
  <si>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</si>
  <si>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</si>
  <si>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</si>
  <si>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</si>
  <si>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</si>
  <si>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</si>
  <si>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</si>
  <si>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</si>
  <si>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</si>
  <si>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</si>
  <si>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</si>
  <si>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</si>
  <si>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</si>
  <si>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</si>
  <si>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</si>
  <si>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</si>
  <si>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</si>
  <si>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</si>
  <si>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</si>
  <si>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</si>
  <si>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</si>
  <si>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</si>
  <si>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</si>
  <si>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</si>
  <si>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</si>
  <si>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</si>
  <si>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</si>
  <si>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</si>
  <si>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</si>
  <si>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</si>
  <si>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</si>
  <si>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</si>
  <si>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</si>
  <si>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</si>
  <si>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</si>
  <si>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</si>
  <si>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</si>
  <si>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</si>
  <si>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</si>
  <si>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</si>
  <si>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</si>
  <si>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</si>
  <si>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</si>
  <si>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</si>
  <si>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</si>
  <si>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</si>
  <si>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</si>
  <si>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</si>
  <si>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</si>
  <si>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</si>
  <si>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</si>
  <si>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</si>
  <si>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</si>
  <si>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</si>
  <si>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</si>
  <si>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</si>
  <si>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</si>
  <si>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</si>
  <si>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</si>
  <si>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</si>
  <si>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</si>
  <si>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</si>
  <si>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</si>
  <si>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</si>
  <si>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</si>
  <si>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</si>
  <si>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</si>
  <si>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</si>
  <si>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</si>
  <si>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</si>
  <si>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</si>
  <si>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</si>
  <si>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</si>
  <si>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</si>
  <si>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</si>
  <si>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</si>
  <si>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</si>
  <si>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</si>
  <si>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</si>
  <si>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</si>
  <si>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</si>
  <si>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</si>
  <si>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</si>
  <si>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</si>
  <si>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</si>
  <si>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</si>
  <si>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</si>
  <si>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</si>
  <si>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</si>
  <si>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</si>
  <si>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</si>
  <si>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</si>
  <si>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</si>
  <si>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</si>
  <si>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</si>
  <si>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</si>
  <si>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</si>
  <si>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</si>
  <si>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</si>
  <si>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</si>
  <si>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</si>
  <si>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</si>
  <si>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</si>
  <si>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</si>
  <si>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</si>
  <si>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</si>
  <si>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</si>
  <si>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</si>
  <si>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</si>
  <si>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</si>
  <si>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</si>
  <si>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</si>
  <si>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</si>
  <si>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</si>
  <si>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</si>
  <si>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</si>
  <si>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</si>
  <si>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</si>
  <si>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</si>
  <si>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</si>
  <si>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</si>
  <si>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</si>
  <si>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</si>
  <si>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</si>
  <si>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</si>
  <si>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</si>
  <si>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</si>
  <si>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</si>
  <si>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</si>
  <si>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</si>
  <si>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</si>
  <si>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</si>
  <si>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</si>
  <si>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</si>
  <si>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</si>
  <si>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</si>
  <si>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</si>
  <si>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</si>
  <si>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</si>
  <si>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</si>
  <si>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</si>
  <si>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</si>
  <si>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</si>
  <si>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</si>
  <si>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</si>
  <si>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</si>
  <si>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</si>
  <si>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</si>
  <si>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</si>
  <si>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</si>
  <si>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</si>
  <si>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</si>
  <si>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</si>
  <si>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</si>
  <si>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</si>
  <si>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</si>
  <si>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</si>
  <si>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</si>
  <si>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</si>
  <si>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</si>
  <si>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</si>
  <si>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</si>
  <si>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</si>
  <si>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</si>
  <si>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</si>
  <si>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</si>
  <si>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</si>
  <si>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</si>
  <si>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</si>
  <si>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</si>
  <si>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</si>
  <si>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</si>
  <si>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</si>
  <si>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</si>
  <si>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</si>
  <si>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</si>
  <si>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</si>
  <si>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</si>
  <si>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</si>
  <si>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</si>
  <si>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</si>
  <si>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</si>
  <si>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</si>
  <si>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</si>
  <si>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</si>
  <si>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</si>
  <si>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</si>
  <si>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</si>
  <si>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</si>
  <si>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</si>
  <si>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</si>
  <si>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</si>
  <si>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</si>
  <si>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</si>
  <si>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</si>
  <si>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</si>
  <si>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</si>
  <si>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</si>
  <si>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</si>
  <si>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</si>
  <si>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</si>
  <si>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</si>
  <si>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</si>
  <si>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</si>
  <si>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</si>
  <si>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</si>
  <si>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</si>
  <si>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</si>
  <si>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</si>
  <si>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</si>
  <si>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</si>
  <si>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</si>
  <si>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</si>
  <si>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</si>
  <si>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</si>
  <si>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</si>
  <si>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</si>
  <si>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</si>
  <si>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</si>
  <si>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</si>
  <si>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</si>
  <si>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</si>
  <si>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</si>
  <si>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</si>
  <si>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</si>
  <si>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</si>
  <si>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</si>
  <si>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</si>
  <si>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</si>
  <si>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</si>
  <si>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</si>
  <si>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</si>
  <si>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</si>
  <si>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</si>
  <si>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</si>
  <si>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</si>
  <si>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</si>
  <si>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</si>
  <si>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</si>
  <si>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</si>
  <si>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</si>
  <si>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</si>
  <si>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</si>
  <si>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</si>
  <si>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</si>
  <si>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</si>
  <si>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</si>
  <si>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</si>
  <si>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</si>
  <si>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</si>
  <si>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</si>
  <si>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</si>
  <si>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</si>
  <si>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</si>
  <si>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</si>
  <si>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</si>
  <si>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</si>
  <si>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</si>
  <si>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</si>
  <si>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</si>
  <si>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</si>
  <si>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</si>
  <si>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</si>
  <si>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</si>
  <si>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</si>
  <si>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</si>
  <si>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</si>
  <si>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</si>
  <si>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</si>
  <si>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</si>
  <si>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</si>
  <si>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</si>
  <si>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</si>
  <si>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</si>
  <si>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</si>
  <si>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</si>
  <si>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</si>
  <si>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</si>
  <si>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</si>
  <si>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</si>
  <si>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</si>
  <si>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</si>
  <si>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</si>
  <si>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</si>
  <si>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</si>
  <si>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</si>
  <si>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</si>
  <si>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</si>
  <si>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</si>
  <si>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</si>
  <si>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</si>
  <si>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</si>
  <si>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</si>
  <si>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</si>
  <si>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</si>
  <si>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</si>
  <si>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</si>
  <si>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</si>
  <si>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</si>
  <si>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</si>
  <si>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</si>
  <si>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</si>
  <si>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</si>
  <si>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</si>
  <si>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</si>
  <si>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</si>
  <si>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</si>
  <si>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</si>
  <si>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</si>
  <si>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</si>
  <si>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</si>
  <si>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</si>
  <si>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</si>
  <si>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</si>
  <si>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</si>
  <si>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</si>
  <si>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</si>
  <si>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</si>
  <si>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</si>
  <si>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</si>
  <si>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</si>
  <si>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</si>
  <si>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</si>
  <si>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</si>
  <si>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</si>
  <si>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</si>
  <si>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</si>
  <si>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</si>
  <si>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</si>
  <si>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</si>
  <si>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</si>
  <si>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</si>
  <si>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</si>
  <si>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</si>
  <si>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</si>
  <si>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</si>
  <si>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</si>
  <si>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</si>
  <si>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</si>
  <si>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</si>
  <si>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</si>
  <si>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</si>
  <si>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</si>
  <si>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</si>
  <si>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</si>
  <si>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</si>
  <si>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</si>
  <si>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</si>
  <si>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</si>
  <si>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</si>
  <si>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</si>
  <si>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</si>
  <si>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</si>
  <si>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</si>
  <si>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</si>
  <si>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</si>
  <si>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</si>
  <si>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</si>
  <si>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</si>
  <si>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</si>
  <si>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</si>
  <si>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</si>
  <si>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</si>
  <si>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</si>
  <si>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</si>
  <si>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</si>
  <si>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</si>
  <si>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</si>
  <si>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</si>
  <si>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</si>
  <si>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</si>
  <si>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</si>
  <si>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</si>
  <si>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</si>
  <si>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</si>
  <si>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</si>
  <si>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</si>
  <si>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</si>
  <si>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</si>
  <si>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</si>
  <si>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</si>
  <si>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</si>
  <si>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</si>
  <si>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</si>
  <si>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</si>
  <si>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</si>
  <si>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</si>
  <si>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</si>
  <si>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</si>
  <si>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</si>
  <si>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</si>
  <si>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</si>
  <si>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</si>
  <si>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</si>
  <si>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</si>
  <si>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</si>
  <si>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</si>
  <si>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</si>
  <si>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</si>
  <si>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</si>
  <si>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</si>
  <si>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</si>
  <si>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</si>
  <si>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</si>
  <si>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</si>
  <si>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</si>
  <si>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</si>
  <si>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</si>
  <si>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</si>
  <si>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</si>
  <si>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</si>
  <si>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</si>
  <si>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</si>
  <si>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</si>
  <si>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</si>
  <si>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</si>
  <si>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</si>
  <si>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</si>
  <si>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</si>
  <si>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</si>
  <si>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</si>
  <si>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</si>
  <si>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</si>
  <si>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</si>
  <si>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</si>
  <si>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</si>
  <si>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</si>
  <si>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</si>
  <si>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</si>
  <si>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</si>
  <si>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</si>
  <si>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</si>
  <si>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</si>
  <si>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</si>
  <si>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</si>
  <si>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</si>
  <si>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</si>
  <si>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</si>
  <si>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</si>
  <si>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</si>
  <si>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</si>
  <si>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</si>
  <si>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</si>
  <si>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</si>
  <si>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</si>
  <si>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</si>
  <si>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</si>
  <si>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</si>
  <si>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</si>
  <si>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</si>
  <si>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</si>
  <si>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</si>
  <si>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</si>
  <si>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</si>
  <si>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</si>
  <si>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</si>
  <si>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</si>
  <si>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</si>
  <si>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</si>
  <si>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</si>
  <si>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</si>
  <si>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</si>
  <si>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</si>
  <si>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</si>
  <si>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</si>
  <si>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</si>
  <si>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</si>
  <si>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</si>
  <si>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</si>
  <si>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</si>
  <si>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</si>
  <si>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</si>
  <si>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</si>
  <si>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</si>
  <si>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</si>
  <si>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</si>
  <si>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</si>
  <si>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</si>
  <si>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</si>
  <si>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</si>
  <si>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</si>
  <si>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</si>
  <si>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</si>
  <si>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</si>
  <si>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</si>
  <si>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</si>
  <si>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</si>
  <si>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</si>
  <si>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</si>
  <si>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</si>
  <si>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</si>
  <si>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</si>
  <si>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</si>
  <si>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</si>
  <si>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</si>
  <si>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</si>
  <si>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</si>
  <si>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</si>
  <si>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</si>
  <si>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</si>
  <si>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</si>
  <si>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</si>
  <si>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</si>
  <si>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</si>
  <si>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</si>
  <si>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</si>
  <si>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</si>
  <si>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</si>
  <si>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</si>
  <si>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</si>
  <si>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</si>
  <si>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</si>
  <si>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</si>
  <si>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</si>
  <si>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</si>
  <si>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</si>
  <si>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</si>
  <si>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</si>
  <si>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</si>
  <si>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</si>
  <si>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</si>
  <si>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</si>
  <si>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</si>
  <si>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</si>
  <si>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</si>
  <si>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</si>
  <si>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</si>
  <si>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</si>
  <si>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</si>
  <si>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</si>
  <si>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</si>
  <si>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</si>
  <si>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</si>
  <si>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</si>
  <si>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</si>
  <si>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</si>
  <si>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</si>
  <si>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</si>
  <si>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</si>
  <si>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</si>
  <si>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</si>
  <si>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</si>
  <si>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</si>
  <si>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</si>
  <si>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</si>
  <si>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</si>
  <si>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</si>
  <si>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</si>
  <si>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</si>
  <si>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</si>
  <si>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</si>
  <si>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</si>
  <si>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</si>
  <si>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</si>
  <si>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</si>
  <si>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</si>
  <si>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</si>
  <si>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</si>
  <si>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</si>
  <si>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</si>
  <si>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</si>
  <si>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</si>
  <si>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</si>
  <si>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</si>
  <si>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</si>
  <si>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</si>
  <si>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</si>
  <si>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</si>
  <si>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</si>
  <si>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</si>
  <si>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</si>
  <si>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</si>
  <si>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</si>
  <si>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</si>
  <si>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</si>
  <si>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</si>
  <si>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</si>
  <si>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</si>
  <si>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</si>
  <si>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</si>
  <si>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</si>
  <si>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</si>
  <si>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</si>
  <si>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</si>
  <si>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</si>
  <si>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</si>
  <si>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</si>
  <si>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</si>
  <si>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</si>
  <si>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</si>
  <si>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</si>
  <si>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</si>
  <si>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</si>
  <si>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</si>
  <si>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</si>
  <si>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</si>
  <si>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</si>
  <si>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</si>
  <si>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</si>
  <si>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</si>
  <si>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</si>
  <si>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</si>
  <si>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</si>
  <si>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</si>
  <si>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</si>
  <si>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</si>
  <si>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</si>
  <si>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</si>
  <si>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</si>
  <si>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</si>
  <si>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</si>
  <si>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</si>
  <si>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</si>
  <si>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</si>
  <si>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</si>
  <si>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</si>
  <si>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</si>
  <si>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</si>
  <si>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</si>
  <si>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</si>
  <si>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</si>
  <si>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</si>
  <si>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</si>
  <si>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</si>
  <si>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</si>
  <si>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</si>
  <si>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</si>
  <si>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</si>
  <si>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</si>
  <si>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</si>
  <si>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</si>
  <si>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</si>
  <si>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</si>
  <si>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</si>
  <si>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</si>
  <si>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</si>
  <si>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</si>
  <si>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</si>
  <si>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</si>
  <si>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</si>
  <si>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</si>
  <si>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</si>
  <si>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</si>
  <si>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</si>
  <si>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</si>
  <si>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</si>
  <si>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</si>
  <si>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</si>
  <si>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</si>
  <si>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</si>
  <si>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</si>
  <si>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</si>
  <si>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</si>
  <si>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</si>
  <si>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</si>
  <si>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</si>
  <si>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</si>
  <si>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</si>
  <si>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</si>
  <si>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</si>
  <si>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</si>
  <si>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</si>
  <si>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</si>
  <si>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</si>
  <si>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</si>
  <si>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</si>
  <si>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</si>
  <si>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</si>
  <si>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</si>
  <si>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</si>
  <si>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</si>
  <si>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</si>
  <si>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</si>
  <si>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</si>
  <si>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</si>
  <si>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</si>
  <si>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</si>
  <si>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</si>
  <si>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</si>
  <si>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</si>
  <si>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</si>
  <si>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</si>
  <si>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</si>
  <si>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</si>
  <si>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</si>
  <si>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</si>
  <si>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</si>
  <si>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</si>
  <si>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</si>
  <si>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</si>
  <si>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</si>
  <si>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</si>
  <si>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</si>
  <si>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</si>
  <si>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</si>
  <si>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</si>
  <si>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</si>
  <si>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</si>
  <si>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</si>
  <si>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</si>
  <si>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</si>
  <si>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</si>
  <si>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</si>
  <si>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</si>
  <si>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</si>
  <si>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</si>
  <si>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</si>
  <si>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</si>
  <si>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</si>
  <si>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</si>
  <si>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</si>
  <si>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</si>
  <si>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</si>
  <si>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</si>
  <si>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</si>
  <si>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</si>
  <si>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</si>
  <si>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</si>
  <si>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</si>
  <si>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</si>
  <si>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</si>
  <si>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</si>
  <si>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</si>
  <si>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</si>
  <si>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</si>
  <si>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</si>
  <si>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</si>
  <si>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</si>
  <si>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</si>
  <si>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</si>
  <si>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</si>
  <si>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</si>
  <si>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</si>
  <si>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</si>
  <si>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</si>
  <si>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</si>
  <si>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</si>
  <si>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</si>
  <si>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</si>
  <si>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</si>
  <si>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</si>
  <si>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</si>
  <si>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</si>
  <si>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</si>
  <si>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</si>
  <si>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</si>
  <si>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</si>
  <si>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</si>
  <si>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</si>
  <si>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</si>
  <si>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</si>
  <si>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</si>
  <si>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</si>
  <si>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</si>
  <si>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</si>
  <si>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</si>
  <si>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</si>
  <si>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</si>
  <si>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</si>
  <si>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</si>
  <si>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</si>
  <si>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</si>
  <si>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</si>
  <si>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</si>
  <si>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</si>
  <si>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</si>
  <si>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</si>
  <si>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</si>
  <si>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</si>
  <si>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</si>
  <si>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</si>
  <si>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</si>
  <si>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</si>
  <si>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</si>
  <si>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</si>
  <si>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</si>
  <si>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</si>
  <si>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</si>
  <si>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</si>
  <si>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</si>
  <si>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</si>
  <si>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</si>
  <si>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</si>
  <si>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</si>
  <si>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</si>
  <si>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</si>
  <si>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</si>
  <si>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</si>
  <si>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</si>
  <si>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</si>
  <si>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</si>
  <si>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</si>
  <si>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</si>
  <si>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</si>
  <si>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</si>
  <si>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</si>
  <si>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</si>
  <si>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</si>
  <si>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</si>
  <si>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</si>
  <si>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</si>
  <si>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</si>
  <si>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</si>
  <si>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</si>
  <si>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</si>
  <si>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</si>
  <si>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</si>
  <si>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</si>
  <si>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</si>
  <si>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</si>
  <si>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</si>
  <si>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</si>
  <si>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</si>
  <si>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</si>
  <si>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</si>
  <si>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</si>
  <si>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</si>
  <si>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</si>
  <si>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</si>
  <si>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</si>
  <si>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</si>
  <si>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</si>
  <si>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</si>
  <si>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</si>
  <si>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</si>
  <si>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</si>
  <si>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</si>
  <si>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</si>
  <si>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</si>
  <si>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</si>
  <si>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</si>
  <si>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</si>
  <si>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</si>
  <si>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</si>
  <si>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</si>
  <si>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</si>
  <si>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</si>
  <si>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</si>
  <si>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</si>
  <si>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</si>
  <si>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</si>
  <si>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</si>
  <si>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</si>
  <si>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</si>
  <si>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</si>
  <si>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</si>
  <si>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</si>
  <si>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</si>
  <si>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</si>
  <si>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</si>
  <si>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</si>
  <si>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</si>
  <si>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</si>
  <si>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</si>
  <si>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</si>
  <si>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</si>
  <si>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</si>
  <si>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</si>
  <si>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</si>
  <si>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</si>
  <si>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</si>
  <si>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</si>
  <si>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</si>
  <si>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</si>
  <si>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</si>
  <si>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</si>
  <si>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</si>
  <si>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</si>
  <si>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</si>
  <si>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</si>
  <si>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</si>
  <si>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</si>
  <si>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</si>
  <si>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</si>
  <si>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</si>
  <si>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</si>
  <si>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</si>
  <si>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</si>
  <si>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</si>
  <si>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</si>
  <si>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</si>
  <si>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</si>
  <si>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</si>
  <si>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</si>
  <si>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</si>
  <si>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</si>
  <si>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</si>
  <si>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</si>
  <si>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</si>
  <si>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</si>
  <si>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</si>
  <si>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</si>
  <si>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</si>
  <si>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</si>
  <si>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</si>
  <si>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</si>
  <si>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</si>
  <si>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</si>
  <si>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</si>
  <si>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</si>
  <si>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</si>
  <si>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</si>
  <si>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</si>
  <si>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</si>
  <si>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</si>
  <si>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</si>
  <si>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</si>
  <si>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</si>
  <si>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</si>
  <si>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</si>
  <si>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</si>
  <si>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</si>
  <si>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</si>
  <si>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</si>
  <si>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</si>
  <si>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</si>
  <si>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</si>
  <si>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</si>
  <si>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</si>
  <si>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</si>
  <si>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</si>
  <si>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</si>
  <si>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</si>
  <si>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</si>
  <si>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</si>
  <si>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</si>
  <si>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</si>
  <si>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</si>
  <si>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</si>
  <si>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</si>
  <si>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</si>
  <si>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</si>
  <si>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</si>
  <si>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</si>
  <si>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</si>
  <si>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</si>
  <si>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</si>
  <si>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</si>
  <si>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</si>
  <si>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</si>
  <si>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</si>
  <si>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</si>
  <si>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</si>
  <si>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</si>
  <si>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</si>
  <si>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</si>
  <si>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</si>
  <si>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</si>
  <si>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</si>
  <si>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</si>
  <si>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</si>
  <si>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</si>
  <si>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</si>
  <si>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</si>
  <si>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</si>
  <si>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</si>
  <si>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</si>
  <si>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</si>
  <si>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</si>
  <si>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</si>
  <si>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</si>
  <si>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</si>
  <si>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</si>
  <si>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</si>
  <si>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</si>
  <si>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</si>
  <si>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</si>
  <si>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</si>
  <si>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</si>
  <si>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</si>
  <si>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</si>
  <si>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</si>
  <si>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</si>
  <si>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</si>
  <si>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</si>
  <si>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</si>
  <si>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</si>
  <si>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</si>
  <si>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</si>
  <si>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</si>
  <si>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</si>
  <si>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</si>
  <si>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</si>
  <si>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</si>
  <si>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</si>
  <si>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</si>
  <si>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</si>
  <si>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</si>
  <si>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</si>
  <si>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</si>
  <si>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</si>
  <si>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</si>
  <si>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</si>
  <si>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</si>
  <si>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</si>
  <si>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</si>
  <si>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</si>
  <si>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</si>
  <si>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</si>
  <si>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</si>
  <si>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</si>
  <si>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</si>
  <si>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</si>
  <si>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</si>
  <si>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</si>
  <si>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</si>
  <si>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</si>
  <si>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</si>
  <si>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</si>
  <si>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</si>
  <si>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</si>
  <si>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</si>
  <si>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</si>
  <si>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</si>
  <si>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</si>
  <si>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</si>
  <si>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</si>
  <si>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</si>
  <si>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</si>
  <si>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</si>
  <si>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</si>
  <si>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</si>
  <si>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</si>
  <si>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</si>
  <si>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</si>
  <si>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</si>
  <si>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</si>
  <si>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</si>
  <si>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</si>
  <si>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</si>
  <si>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</si>
  <si>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</si>
  <si>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</si>
  <si>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</si>
  <si>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</si>
  <si>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</si>
  <si>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</si>
  <si>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</si>
  <si>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</si>
  <si>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</si>
  <si>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</si>
  <si>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</si>
  <si>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</si>
  <si>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</si>
  <si>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</si>
  <si>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</si>
  <si>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</si>
  <si>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</si>
  <si>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</si>
  <si>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</si>
  <si>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</si>
  <si>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</si>
  <si>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</si>
  <si>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</si>
  <si>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</si>
  <si>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</si>
  <si>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</si>
  <si>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</si>
  <si>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</si>
  <si>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</si>
  <si>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</si>
  <si>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</si>
  <si>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</si>
  <si>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</si>
  <si>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</si>
  <si>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</si>
  <si>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</si>
  <si>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</si>
  <si>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</si>
  <si>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</si>
  <si>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</si>
  <si>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</si>
  <si>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</si>
  <si>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</si>
  <si>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</si>
  <si>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</si>
  <si>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</si>
  <si>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</si>
  <si>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</si>
  <si>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</si>
  <si>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</si>
  <si>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</si>
  <si>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</si>
  <si>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</si>
  <si>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</si>
  <si>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</si>
  <si>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</si>
  <si>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</si>
  <si>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</si>
  <si>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</si>
  <si>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</si>
  <si>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</si>
  <si>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</si>
  <si>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</si>
  <si>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</si>
  <si>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</si>
  <si>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</si>
  <si>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</si>
  <si>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</si>
  <si>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</si>
  <si>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</si>
  <si>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</si>
  <si>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</si>
  <si>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</si>
  <si>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</si>
  <si>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</si>
  <si>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</si>
  <si>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</si>
  <si>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</si>
  <si>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</si>
  <si>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</si>
  <si>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</si>
  <si>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</si>
  <si>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</si>
  <si>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</si>
  <si>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</si>
  <si>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</si>
  <si>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</si>
  <si>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</si>
  <si>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</si>
  <si>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</si>
  <si>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</si>
  <si>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</si>
  <si>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</si>
  <si>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</si>
  <si>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</si>
  <si>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</si>
  <si>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</si>
  <si>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</si>
  <si>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</si>
  <si>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</si>
  <si>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</si>
  <si>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</si>
  <si>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</si>
  <si>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</si>
  <si>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</si>
  <si>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</si>
  <si>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</si>
  <si>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</si>
  <si>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</si>
  <si>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</si>
  <si>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</si>
  <si>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</si>
  <si>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</si>
  <si>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</si>
  <si>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</si>
  <si>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</si>
  <si>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</si>
  <si>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</si>
  <si>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</si>
  <si>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</si>
  <si>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</si>
  <si>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</si>
  <si>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</si>
  <si>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</si>
  <si>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</si>
  <si>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</si>
  <si>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</si>
  <si>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</si>
  <si>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</si>
  <si>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</si>
  <si>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</si>
  <si>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</si>
  <si>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</si>
  <si>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</si>
  <si>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</si>
  <si>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</si>
  <si>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</si>
  <si>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</si>
  <si>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</si>
  <si>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</si>
  <si>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</si>
  <si>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</si>
  <si>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</si>
  <si>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</si>
  <si>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</si>
  <si>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</si>
  <si>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</si>
  <si>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</si>
  <si>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</si>
  <si>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</si>
  <si>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</si>
  <si>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</si>
  <si>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</si>
  <si>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</si>
  <si>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</si>
  <si>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</si>
  <si>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</si>
  <si>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</si>
  <si>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</si>
  <si>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</si>
  <si>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</si>
  <si>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</si>
  <si>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</si>
  <si>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</si>
  <si>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</si>
  <si>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</si>
  <si>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</si>
  <si>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</si>
  <si>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</si>
  <si>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</si>
  <si>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</si>
  <si>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</si>
  <si>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</si>
  <si>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</si>
  <si>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</si>
  <si>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</si>
  <si>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</si>
  <si>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</si>
  <si>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</si>
  <si>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</si>
  <si>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</si>
  <si>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</si>
  <si>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</si>
  <si>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</si>
  <si>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</si>
  <si>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</si>
  <si>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</si>
  <si>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</si>
  <si>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</si>
  <si>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</si>
  <si>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</si>
  <si>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</si>
  <si>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</si>
  <si>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</si>
  <si>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</si>
  <si>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</si>
  <si>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</si>
  <si>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</si>
  <si>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</si>
  <si>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</si>
  <si>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</si>
  <si>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</si>
  <si>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</si>
  <si>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</si>
  <si>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</si>
  <si>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</si>
  <si>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</si>
  <si>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</si>
  <si>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</si>
  <si>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</si>
  <si>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</si>
  <si>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</si>
  <si>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</si>
  <si>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</si>
  <si>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</si>
  <si>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</si>
  <si>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</si>
  <si>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</si>
  <si>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</si>
  <si>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</si>
  <si>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</si>
  <si>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</si>
  <si>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</si>
  <si>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</si>
  <si>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</si>
  <si>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</si>
  <si>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</si>
  <si>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</si>
  <si>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</si>
  <si>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</si>
  <si>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</si>
  <si>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</si>
  <si>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</si>
  <si>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</si>
  <si>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</si>
  <si>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</si>
  <si>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</si>
  <si>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</si>
  <si>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</si>
  <si>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</si>
  <si>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</si>
  <si>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</si>
  <si>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</si>
  <si>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</si>
  <si>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</si>
  <si>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</si>
  <si>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</si>
  <si>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</si>
  <si>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</si>
  <si>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</si>
  <si>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</si>
  <si>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</si>
  <si>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</si>
  <si>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</si>
  <si>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</si>
  <si>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</si>
  <si>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</si>
  <si>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</si>
  <si>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</si>
  <si>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</si>
  <si>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</si>
  <si>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</si>
  <si>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</si>
  <si>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</si>
  <si>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</si>
  <si>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</si>
  <si>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</si>
  <si>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</si>
  <si>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</si>
  <si>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</si>
  <si>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</si>
  <si>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</si>
  <si>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</si>
  <si>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</si>
  <si>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</si>
  <si>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</si>
  <si>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</si>
  <si>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</si>
  <si>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</si>
  <si>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</si>
  <si>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</si>
  <si>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</si>
  <si>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</si>
  <si>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</si>
  <si>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</si>
  <si>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</si>
  <si>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</si>
  <si>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</si>
  <si>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</si>
  <si>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</si>
  <si>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</si>
  <si>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</si>
  <si>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</si>
  <si>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</si>
  <si>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</si>
  <si>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</si>
  <si>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</si>
  <si>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</si>
  <si>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</si>
  <si>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</si>
  <si>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</si>
  <si>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</si>
  <si>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</si>
  <si>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</si>
  <si>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</si>
  <si>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</si>
  <si>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</si>
  <si>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</si>
  <si>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</si>
  <si>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</si>
  <si>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</si>
  <si>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</si>
  <si>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</si>
  <si>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</si>
  <si>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</si>
  <si>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</si>
  <si>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</si>
  <si>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</si>
  <si>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</si>
  <si>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</si>
  <si>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</si>
  <si>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</si>
  <si>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</si>
  <si>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</si>
  <si>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</si>
  <si>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</si>
  <si>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</si>
  <si>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</si>
  <si>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</si>
  <si>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</si>
  <si>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</si>
  <si>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</si>
  <si>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</si>
  <si>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</si>
  <si>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</si>
  <si>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</si>
  <si>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</si>
  <si>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</si>
  <si>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</si>
  <si>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</si>
  <si>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</si>
  <si>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</si>
  <si>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</si>
  <si>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</si>
  <si>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</si>
  <si>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</si>
  <si>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</si>
  <si>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</si>
  <si>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</si>
  <si>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</si>
  <si>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</si>
  <si>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</si>
  <si>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</si>
  <si>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</si>
  <si>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</si>
  <si>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</si>
  <si>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</si>
  <si>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</si>
  <si>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</si>
  <si>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</si>
  <si>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</si>
  <si>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</si>
  <si>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</si>
  <si>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</si>
  <si>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</si>
  <si>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</si>
  <si>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</si>
  <si>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</si>
  <si>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</si>
  <si>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</si>
  <si>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</si>
  <si>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</si>
  <si>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</si>
  <si>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</si>
  <si>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</si>
  <si>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</si>
  <si>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</si>
  <si>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</si>
  <si>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</si>
  <si>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</si>
  <si>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</si>
  <si>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</si>
  <si>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</si>
  <si>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</si>
  <si>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</si>
  <si>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</si>
  <si>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</si>
  <si>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</si>
  <si>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</si>
  <si>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</si>
  <si>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</si>
  <si>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</si>
  <si>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</si>
  <si>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</si>
  <si>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</si>
  <si>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</si>
  <si>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</si>
  <si>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</si>
  <si>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</si>
  <si>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</si>
  <si>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</si>
  <si>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</si>
  <si>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</si>
  <si>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</si>
  <si>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</si>
  <si>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</si>
  <si>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</si>
  <si>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</si>
  <si>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</si>
  <si>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</si>
  <si>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</si>
  <si>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</si>
  <si>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</si>
  <si>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</si>
  <si>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</si>
  <si>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</si>
  <si>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</si>
  <si>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</si>
  <si>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</si>
  <si>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</si>
  <si>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</si>
  <si>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</si>
  <si>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</si>
  <si>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</si>
  <si>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</si>
  <si>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</si>
  <si>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</si>
  <si>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</si>
  <si>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</si>
  <si>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</si>
  <si>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</si>
  <si>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</si>
  <si>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</si>
  <si>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</si>
  <si>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</si>
  <si>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</si>
  <si>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</si>
  <si>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</si>
  <si>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</si>
  <si>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</si>
  <si>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</si>
  <si>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</si>
  <si>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</si>
  <si>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</si>
  <si>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</si>
  <si>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</si>
  <si>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</si>
  <si>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</si>
  <si>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</si>
  <si>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</si>
  <si>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</si>
  <si>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</si>
  <si>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</si>
  <si>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</si>
  <si>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</si>
  <si>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</si>
  <si>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</si>
  <si>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</si>
  <si>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</si>
  <si>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</si>
  <si>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</si>
  <si>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</si>
  <si>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</si>
  <si>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</si>
  <si>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</si>
  <si>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</si>
  <si>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</si>
  <si>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</si>
  <si>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</si>
  <si>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</si>
  <si>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</si>
  <si>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</si>
  <si>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</si>
  <si>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</si>
  <si>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</si>
  <si>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</si>
  <si>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</si>
  <si>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</si>
  <si>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</si>
  <si>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</si>
  <si>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</si>
  <si>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</si>
  <si>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</si>
  <si>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</si>
  <si>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</si>
  <si>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</si>
  <si>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</si>
  <si>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</si>
  <si>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</si>
  <si>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</si>
  <si>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</si>
  <si>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</si>
  <si>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</si>
  <si>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</si>
  <si>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</si>
  <si>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</si>
  <si>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</si>
  <si>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</si>
  <si>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</si>
  <si>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</si>
  <si>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</si>
  <si>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</si>
  <si>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</si>
  <si>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</si>
  <si>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</si>
  <si>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</si>
  <si>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</si>
  <si>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</si>
  <si>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</si>
  <si>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</si>
  <si>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</si>
  <si>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</si>
  <si>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</si>
  <si>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</si>
  <si>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</si>
  <si>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</si>
  <si>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</si>
  <si>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</si>
  <si>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</si>
  <si>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</si>
  <si>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</si>
  <si>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</si>
  <si>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</si>
  <si>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</si>
  <si>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</si>
  <si>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</si>
  <si>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</si>
  <si>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</si>
  <si>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</si>
  <si>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</si>
  <si>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</si>
  <si>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</si>
  <si>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</si>
  <si>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</si>
  <si>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</si>
  <si>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</si>
  <si>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</si>
  <si>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</si>
  <si>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</si>
  <si>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</si>
  <si>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</si>
  <si>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</si>
  <si>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</si>
  <si>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</si>
  <si>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</si>
  <si>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</si>
  <si>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</si>
  <si>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</si>
  <si>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</si>
  <si>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</si>
  <si>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</si>
  <si>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</si>
  <si>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</si>
  <si>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</si>
  <si>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</si>
  <si>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</si>
  <si>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</si>
  <si>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</si>
  <si>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</si>
  <si>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</si>
  <si>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</si>
  <si>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</si>
  <si>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</si>
  <si>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</si>
  <si>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</si>
  <si>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</si>
  <si>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</si>
  <si>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</si>
  <si>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</si>
  <si>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</si>
  <si>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</si>
  <si>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</si>
  <si>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</si>
  <si>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</si>
  <si>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</si>
  <si>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</si>
  <si>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</si>
  <si>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</si>
  <si>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</si>
  <si>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</si>
  <si>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</si>
  <si>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</si>
  <si>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</si>
  <si>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</si>
  <si>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</si>
  <si>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</si>
  <si>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</si>
  <si>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</si>
  <si>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</si>
  <si>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</si>
  <si>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</si>
  <si>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</si>
  <si>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</si>
  <si>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</si>
  <si>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</si>
  <si>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</si>
  <si>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</si>
  <si>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</si>
  <si>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</si>
  <si>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</si>
  <si>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</si>
  <si>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</si>
  <si>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</si>
  <si>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</si>
  <si>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</si>
  <si>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</si>
  <si>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</si>
  <si>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</si>
  <si>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</si>
  <si>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</si>
  <si>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</si>
  <si>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</si>
  <si>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</si>
  <si>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</si>
  <si>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</si>
  <si>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</si>
  <si>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</si>
  <si>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</si>
  <si>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</si>
  <si>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</si>
  <si>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</si>
  <si>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</si>
  <si>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</si>
  <si>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</si>
  <si>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</si>
  <si>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</si>
  <si>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</si>
  <si>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</si>
  <si>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</si>
  <si>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</si>
  <si>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</si>
  <si>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</si>
  <si>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</si>
  <si>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</si>
  <si>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</si>
  <si>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</si>
  <si>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</si>
  <si>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</si>
  <si>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</si>
  <si>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</si>
  <si>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</si>
  <si>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</si>
  <si>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</si>
  <si>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</si>
  <si>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</si>
  <si>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</si>
  <si>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</si>
  <si>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</si>
  <si>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</si>
  <si>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</si>
  <si>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</si>
  <si>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</si>
  <si>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</si>
  <si>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</si>
  <si>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</si>
  <si>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</si>
  <si>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</si>
  <si>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</si>
  <si>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</si>
  <si>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</si>
  <si>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</si>
  <si>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</si>
  <si>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</si>
  <si>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</si>
  <si>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</si>
  <si>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</si>
  <si>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</si>
  <si>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</si>
  <si>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</si>
  <si>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</si>
  <si>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</si>
  <si>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</si>
  <si>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</si>
  <si>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</si>
  <si>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</si>
  <si>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</si>
  <si>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</si>
  <si>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</si>
  <si>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</si>
  <si>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</si>
  <si>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</si>
  <si>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</si>
  <si>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</si>
  <si>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</si>
  <si>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</si>
  <si>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</si>
  <si>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</si>
  <si>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</si>
  <si>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</si>
  <si>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</si>
  <si>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</si>
  <si>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</si>
  <si>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</si>
  <si>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</si>
  <si>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</si>
  <si>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</si>
  <si>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</si>
  <si>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</si>
  <si>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</si>
  <si>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</si>
  <si>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</si>
  <si>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</si>
  <si>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</si>
  <si>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</si>
  <si>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</si>
  <si>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</si>
  <si>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</si>
  <si>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</si>
  <si>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</si>
  <si>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</si>
  <si>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</si>
  <si>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</si>
  <si>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</si>
  <si>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</si>
  <si>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</si>
  <si>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</si>
  <si>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</si>
  <si>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</si>
  <si>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</si>
  <si>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</si>
  <si>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</si>
  <si>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</si>
  <si>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</si>
  <si>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</si>
  <si>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</si>
  <si>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</si>
  <si>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</si>
  <si>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</si>
  <si>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</si>
  <si>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</si>
  <si>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</si>
  <si>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</si>
  <si>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</si>
  <si>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</si>
  <si>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</si>
  <si>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</si>
  <si>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</si>
  <si>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</si>
  <si>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</si>
  <si>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</si>
  <si>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</si>
  <si>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</si>
  <si>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</si>
  <si>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</si>
  <si>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</si>
  <si>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</si>
  <si>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</si>
  <si>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</si>
  <si>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</si>
  <si>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</si>
  <si>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</si>
  <si>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</si>
  <si>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</si>
  <si>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</si>
  <si>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</si>
  <si>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</si>
  <si>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</si>
  <si>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</si>
  <si>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</si>
  <si>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</si>
  <si>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</si>
  <si>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</si>
  <si>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</si>
  <si>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</si>
  <si>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</si>
  <si>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</si>
  <si>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</si>
  <si>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</si>
  <si>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</si>
  <si>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</si>
  <si>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</si>
  <si>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</si>
  <si>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</si>
  <si>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</si>
  <si>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</si>
  <si>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</si>
  <si>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</si>
  <si>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</si>
  <si>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</si>
  <si>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</si>
  <si>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</si>
  <si>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</si>
  <si>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</si>
  <si>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</si>
  <si>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</si>
  <si>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</si>
  <si>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</si>
  <si>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</si>
  <si>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</si>
  <si>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</si>
  <si>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</si>
  <si>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</si>
  <si>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</si>
  <si>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</si>
  <si>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</si>
  <si>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</si>
  <si>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</si>
  <si>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</si>
  <si>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</si>
  <si>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</si>
  <si>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</si>
  <si>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</si>
  <si>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</si>
  <si>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</si>
  <si>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</si>
  <si>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</si>
  <si>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</si>
  <si>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</si>
  <si>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</si>
  <si>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</si>
  <si>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</si>
  <si>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</si>
  <si>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</si>
  <si>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</si>
  <si>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</si>
  <si>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</si>
  <si>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</si>
  <si>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</si>
  <si>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</si>
  <si>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</si>
  <si>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</si>
  <si>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</si>
  <si>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</si>
  <si>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</si>
  <si>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</si>
  <si>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</si>
  <si>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</si>
  <si>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</si>
  <si>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</si>
  <si>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</si>
  <si>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</si>
  <si>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</si>
  <si>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</si>
  <si>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</si>
  <si>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</si>
  <si>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</si>
  <si>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</si>
  <si>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</si>
  <si>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</si>
  <si>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</si>
  <si>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</si>
  <si>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</si>
  <si>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</si>
  <si>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</si>
  <si>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</si>
  <si>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</si>
  <si>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</si>
  <si>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</si>
  <si>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</si>
  <si>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</si>
  <si>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</si>
  <si>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</si>
  <si>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</si>
  <si>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</si>
  <si>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</si>
  <si>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</si>
  <si>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</si>
  <si>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</si>
  <si>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</si>
  <si>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</si>
  <si>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</si>
  <si>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</si>
  <si>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</si>
  <si>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</si>
  <si>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</si>
  <si>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</si>
  <si>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</si>
  <si>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</si>
  <si>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</si>
  <si>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</si>
  <si>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</si>
  <si>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</si>
  <si>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</si>
  <si>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</si>
  <si>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</si>
  <si>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</si>
  <si>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</si>
  <si>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</si>
  <si>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</si>
  <si>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</si>
  <si>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</si>
  <si>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</si>
  <si>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</si>
  <si>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</si>
  <si>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</si>
  <si>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</si>
  <si>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</si>
  <si>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</si>
  <si>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</si>
  <si>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</si>
  <si>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</si>
  <si>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</si>
  <si>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</si>
  <si>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</si>
  <si>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</si>
  <si>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</si>
  <si>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</si>
  <si>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</si>
  <si>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</si>
  <si>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</si>
  <si>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</si>
  <si>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</si>
  <si>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</si>
  <si>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</si>
  <si>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</si>
  <si>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</si>
  <si>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</si>
  <si>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</si>
  <si>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</si>
  <si>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</si>
  <si>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</si>
  <si>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</si>
  <si>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</si>
  <si>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</si>
  <si>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</si>
  <si>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</si>
  <si>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</si>
  <si>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</si>
  <si>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</si>
  <si>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</si>
  <si>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</si>
  <si>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</si>
  <si>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</si>
  <si>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</si>
  <si>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</si>
  <si>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</si>
  <si>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</si>
  <si>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</si>
  <si>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</si>
  <si>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</si>
  <si>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</si>
  <si>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</si>
  <si>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</si>
  <si>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</si>
  <si>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</si>
  <si>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</si>
  <si>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</si>
  <si>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</si>
  <si>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</si>
  <si>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</si>
  <si>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</si>
  <si>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</si>
  <si>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</si>
  <si>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</si>
  <si>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</si>
  <si>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</si>
  <si>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</si>
  <si>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</si>
  <si>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</si>
  <si>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</si>
  <si>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</si>
  <si>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</si>
  <si>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</si>
  <si>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</si>
  <si>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</si>
  <si>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</si>
  <si>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</si>
  <si>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</si>
  <si>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</si>
  <si>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</si>
  <si>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</si>
  <si>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</si>
  <si>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</si>
  <si>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</si>
  <si>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</si>
  <si>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</si>
  <si>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</si>
  <si>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</si>
  <si>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</si>
  <si>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</si>
  <si>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</si>
  <si>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</si>
  <si>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</si>
  <si>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</si>
  <si>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</si>
  <si>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</si>
  <si>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</si>
  <si>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</si>
  <si>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</si>
  <si>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</si>
  <si>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</si>
  <si>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</si>
  <si>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</si>
  <si>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</si>
  <si>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</si>
  <si>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</si>
  <si>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</si>
  <si>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</si>
  <si>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</si>
  <si>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</si>
  <si>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</si>
  <si>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</si>
  <si>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</si>
  <si>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</si>
  <si>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</si>
  <si>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</si>
  <si>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</si>
  <si>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</si>
  <si>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</si>
  <si>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</si>
  <si>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</si>
  <si>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</si>
  <si>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</si>
  <si>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</si>
  <si>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</si>
  <si>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</si>
  <si>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</si>
  <si>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</si>
  <si>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</si>
  <si>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</si>
  <si>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</si>
  <si>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</si>
  <si>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</si>
  <si>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</si>
  <si>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</si>
  <si>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</si>
  <si>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</si>
  <si>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</si>
  <si>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</si>
  <si>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</si>
  <si>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</si>
  <si>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</si>
  <si>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</si>
  <si>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</si>
  <si>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</si>
  <si>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</si>
  <si>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</si>
  <si>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</si>
  <si>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</si>
  <si>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</si>
  <si>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</si>
  <si>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</si>
  <si>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</si>
  <si>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</si>
  <si>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</si>
  <si>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</si>
  <si>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</si>
  <si>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</si>
  <si>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</si>
  <si>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</si>
  <si>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</si>
  <si>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</si>
  <si>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</si>
  <si>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</si>
  <si>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</si>
  <si>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</si>
  <si>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</si>
  <si>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</si>
  <si>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</si>
  <si>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</si>
  <si>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</si>
  <si>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</si>
  <si>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</si>
  <si>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</si>
  <si>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</si>
  <si>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</si>
  <si>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</si>
  <si>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</si>
  <si>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</si>
  <si>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</si>
  <si>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</si>
  <si>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</si>
  <si>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</si>
  <si>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</si>
  <si>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</si>
  <si>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</si>
  <si>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</si>
  <si>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</si>
  <si>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</si>
  <si>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</si>
  <si>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</si>
  <si>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</si>
  <si>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</si>
  <si>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</si>
  <si>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</si>
  <si>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</si>
  <si>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</si>
  <si>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</si>
  <si>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</si>
  <si>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</si>
  <si>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</si>
  <si>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</si>
  <si>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</si>
  <si>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</si>
  <si>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</si>
  <si>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</si>
  <si>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</si>
  <si>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</si>
  <si>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</si>
  <si>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</si>
  <si>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</si>
  <si>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</si>
  <si>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</si>
  <si>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</si>
  <si>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</si>
  <si>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</si>
  <si>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</si>
  <si>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</si>
  <si>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</si>
  <si>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</si>
  <si>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</si>
  <si>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</si>
  <si>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</si>
  <si>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</si>
  <si>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</si>
  <si>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</si>
  <si>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</si>
  <si>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</si>
  <si>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</si>
  <si>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</si>
  <si>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</si>
  <si>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</si>
  <si>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</si>
  <si>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</si>
  <si>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</si>
  <si>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</si>
  <si>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</si>
  <si>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</si>
  <si>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</si>
  <si>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</si>
  <si>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</si>
  <si>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</si>
  <si>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</si>
  <si>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</si>
  <si>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</si>
  <si>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</si>
  <si>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</si>
  <si>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</si>
  <si>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</si>
  <si>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</si>
  <si>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</si>
  <si>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</si>
  <si>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</si>
  <si>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</si>
  <si>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</si>
  <si>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</si>
  <si>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</si>
  <si>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</si>
  <si>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</si>
  <si>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</si>
  <si>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</si>
  <si>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</si>
  <si>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</si>
  <si>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</si>
  <si>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</si>
  <si>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</si>
  <si>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</si>
  <si>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</si>
  <si>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</si>
  <si>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</si>
  <si>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</si>
  <si>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</si>
  <si>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</si>
  <si>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</si>
  <si>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</si>
  <si>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</si>
  <si>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</si>
  <si>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</si>
  <si>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</si>
  <si>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</si>
  <si>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</si>
  <si>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</si>
  <si>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</si>
  <si>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</si>
  <si>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</si>
  <si>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</si>
  <si>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</si>
  <si>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</si>
  <si>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</si>
  <si>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</si>
  <si>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</si>
  <si>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</si>
  <si>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</si>
  <si>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</si>
  <si>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</si>
  <si>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</si>
  <si>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</si>
  <si>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</si>
  <si>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</si>
  <si>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</si>
  <si>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</si>
  <si>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</si>
  <si>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</si>
  <si>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</si>
  <si>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</si>
  <si>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</si>
  <si>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</si>
  <si>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</si>
  <si>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</si>
  <si>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</si>
  <si>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</si>
  <si>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</si>
  <si>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</si>
  <si>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</si>
  <si>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</si>
  <si>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</si>
  <si>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</si>
  <si>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</si>
  <si>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</si>
  <si>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</si>
  <si>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</si>
  <si>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</si>
  <si>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</si>
  <si>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</si>
  <si>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</si>
  <si>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</si>
  <si>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</si>
  <si>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</si>
  <si>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</si>
  <si>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</si>
  <si>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</si>
  <si>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</si>
  <si>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</si>
  <si>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</si>
  <si>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</si>
  <si>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</si>
  <si>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</si>
  <si>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</si>
  <si>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</si>
  <si>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</si>
  <si>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</si>
  <si>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</si>
  <si>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</si>
  <si>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</si>
  <si>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</si>
  <si>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</si>
  <si>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</si>
  <si>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</si>
  <si>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</si>
  <si>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</si>
  <si>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</si>
  <si>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</si>
  <si>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</si>
  <si>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</si>
  <si>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</si>
  <si>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</si>
  <si>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</si>
  <si>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</si>
  <si>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</si>
  <si>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</si>
  <si>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</si>
  <si>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</si>
  <si>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</si>
  <si>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</si>
  <si>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</si>
  <si>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</si>
  <si>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</si>
  <si>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</si>
  <si>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</si>
  <si>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</si>
  <si>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</si>
  <si>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</si>
  <si>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</si>
  <si>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</si>
  <si>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</si>
  <si>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</si>
  <si>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</si>
  <si>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</si>
  <si>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</si>
  <si>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</si>
  <si>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</si>
  <si>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</si>
  <si>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</si>
  <si>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</si>
  <si>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</si>
  <si>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</si>
  <si>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</si>
  <si>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</si>
  <si>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</si>
  <si>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</si>
  <si>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</si>
  <si>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</si>
  <si>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</si>
  <si>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</si>
  <si>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</si>
  <si>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</si>
  <si>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</si>
  <si>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</si>
  <si>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</si>
  <si>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</si>
  <si>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</si>
  <si>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</si>
  <si>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</si>
  <si>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</si>
  <si>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</si>
  <si>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</si>
  <si>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</si>
  <si>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</si>
  <si>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</si>
  <si>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</si>
  <si>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</si>
  <si>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</si>
  <si>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</si>
  <si>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</si>
  <si>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</si>
  <si>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</si>
  <si>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</si>
  <si>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</si>
  <si>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</si>
  <si>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</si>
  <si>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</si>
  <si>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</si>
  <si>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</si>
  <si>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</si>
  <si>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</si>
  <si>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</si>
  <si>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</si>
  <si>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</si>
  <si>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</si>
  <si>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</si>
  <si>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</si>
  <si>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</si>
  <si>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</si>
  <si>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</si>
  <si>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</si>
  <si>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</si>
  <si>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</si>
  <si>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</si>
  <si>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</si>
  <si>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</si>
  <si>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</si>
  <si>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</si>
  <si>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</si>
  <si>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</si>
  <si>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</si>
  <si>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</si>
  <si>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</si>
  <si>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</si>
  <si>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</si>
  <si>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</si>
  <si>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</si>
  <si>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</si>
  <si>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</si>
  <si>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</si>
  <si>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</si>
  <si>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</si>
  <si>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</si>
  <si>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</si>
  <si>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</si>
  <si>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</si>
  <si>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</si>
  <si>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</si>
  <si>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</si>
  <si>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</si>
  <si>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</si>
  <si>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</si>
  <si>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</si>
  <si>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</si>
  <si>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</si>
  <si>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</si>
  <si>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</si>
  <si>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</si>
  <si>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</si>
  <si>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</si>
  <si>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</si>
  <si>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</si>
  <si>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</si>
  <si>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</si>
  <si>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</si>
  <si>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</si>
  <si>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</si>
  <si>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</si>
  <si>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</si>
  <si>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</si>
  <si>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</si>
  <si>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</si>
  <si>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</si>
  <si>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</si>
  <si>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</si>
  <si>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</si>
  <si>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</si>
  <si>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</si>
  <si>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</si>
  <si>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</si>
  <si>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</si>
  <si>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</si>
  <si>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</si>
  <si>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</si>
  <si>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</si>
  <si>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</si>
  <si>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</si>
  <si>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</si>
  <si>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</si>
  <si>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</si>
  <si>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</si>
  <si>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</si>
  <si>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</si>
  <si>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</si>
  <si>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</si>
  <si>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</si>
  <si>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</si>
  <si>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</si>
  <si>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</si>
  <si>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</si>
  <si>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</si>
  <si>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</si>
  <si>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</si>
  <si>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</si>
  <si>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</si>
  <si>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</si>
  <si>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</si>
  <si>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</si>
  <si>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</si>
  <si>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</si>
  <si>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</si>
  <si>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</si>
  <si>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</si>
  <si>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</si>
  <si>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</si>
  <si>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</si>
  <si>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</si>
  <si>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</si>
  <si>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</si>
  <si>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</si>
  <si>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</si>
  <si>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</si>
  <si>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</si>
  <si>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</si>
  <si>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</si>
  <si>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</si>
  <si>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</si>
  <si>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</si>
  <si>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</si>
  <si>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</si>
  <si>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</si>
  <si>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</si>
  <si>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</si>
  <si>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</si>
  <si>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</si>
  <si>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</si>
  <si>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</si>
  <si>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</si>
  <si>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</si>
  <si>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</si>
  <si>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</si>
  <si>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</si>
  <si>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</si>
  <si>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</si>
  <si>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</si>
  <si>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</si>
  <si>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</si>
  <si>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</si>
  <si>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</si>
  <si>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</si>
  <si>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</si>
  <si>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</si>
  <si>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</si>
  <si>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</si>
  <si>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</si>
  <si>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</si>
  <si>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</si>
  <si>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</si>
  <si>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</si>
  <si>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</si>
  <si>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</si>
  <si>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</si>
  <si>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</si>
  <si>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</si>
  <si>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</si>
  <si>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</si>
  <si>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</si>
  <si>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</si>
  <si>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</si>
  <si>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</si>
  <si>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</si>
  <si>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</si>
  <si>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</si>
  <si>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</si>
  <si>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</si>
  <si>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</si>
  <si>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</si>
  <si>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</si>
  <si>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</si>
  <si>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</si>
  <si>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</si>
  <si>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</si>
  <si>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</si>
  <si>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</si>
  <si>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</si>
  <si>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</si>
  <si>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</si>
  <si>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</si>
  <si>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</si>
  <si>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</si>
  <si>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</si>
  <si>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</si>
  <si>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</si>
  <si>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</si>
  <si>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</si>
  <si>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</si>
  <si>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</si>
  <si>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</si>
  <si>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</si>
  <si>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</si>
  <si>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</si>
  <si>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</si>
  <si>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</si>
  <si>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</si>
  <si>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</si>
  <si>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</si>
  <si>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</si>
  <si>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</si>
  <si>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</si>
  <si>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</si>
  <si>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</si>
  <si>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</si>
  <si>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</si>
  <si>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</si>
  <si>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</si>
  <si>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</si>
  <si>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</si>
  <si>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</si>
  <si>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</si>
  <si>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</si>
  <si>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</si>
  <si>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</si>
  <si>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</si>
  <si>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</si>
  <si>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</si>
  <si>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</si>
  <si>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</si>
  <si>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</si>
  <si>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</si>
  <si>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</si>
  <si>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</si>
  <si>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</si>
  <si>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</si>
  <si>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</si>
  <si>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</si>
  <si>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</si>
  <si>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</si>
  <si>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</si>
  <si>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</si>
  <si>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</si>
  <si>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</si>
  <si>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</si>
  <si>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</si>
  <si>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</si>
  <si>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</si>
  <si>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</si>
  <si>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</si>
  <si>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</si>
  <si>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</si>
  <si>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</si>
  <si>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</si>
  <si>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</si>
  <si>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</si>
  <si>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</si>
  <si>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</si>
  <si>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</si>
  <si>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</si>
  <si>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</si>
  <si>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</si>
  <si>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</si>
  <si>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</si>
  <si>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</si>
  <si>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</si>
  <si>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</si>
  <si>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</si>
  <si>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</si>
  <si>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</si>
  <si>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</si>
  <si>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</si>
  <si>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</si>
  <si>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</si>
  <si>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</si>
  <si>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</si>
  <si>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</si>
  <si>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</si>
  <si>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</si>
  <si>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</si>
  <si>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</si>
  <si>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</si>
  <si>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</si>
  <si>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</si>
  <si>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</si>
  <si>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</si>
  <si>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</si>
  <si>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</si>
  <si>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</si>
  <si>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</si>
  <si>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</si>
  <si>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</si>
  <si>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</si>
  <si>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</si>
  <si>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</si>
  <si>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</si>
  <si>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</si>
  <si>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</si>
  <si>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</si>
  <si>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</si>
  <si>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</si>
  <si>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</si>
  <si>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</si>
  <si>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</si>
  <si>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</si>
  <si>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</si>
  <si>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</si>
  <si>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</si>
  <si>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</si>
  <si>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</si>
  <si>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</si>
  <si>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</si>
  <si>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</si>
  <si>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</si>
  <si>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</si>
  <si>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</si>
  <si>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</si>
  <si>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</si>
  <si>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</si>
  <si>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</si>
  <si>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</si>
  <si>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</si>
  <si>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</si>
  <si>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</si>
  <si>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</si>
  <si>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</si>
  <si>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</si>
  <si>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</si>
  <si>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</si>
  <si>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</si>
  <si>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</si>
  <si>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</si>
  <si>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</si>
  <si>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</si>
  <si>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</si>
  <si>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</si>
  <si>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</si>
  <si>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</si>
  <si>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</si>
  <si>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</si>
  <si>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</si>
  <si>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</si>
  <si>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</si>
  <si>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</si>
  <si>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</si>
  <si>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</si>
  <si>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</si>
  <si>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</si>
  <si>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</si>
  <si>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</si>
  <si>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</si>
  <si>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</si>
  <si>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</si>
  <si>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</si>
  <si>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</si>
  <si>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</si>
  <si>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</si>
  <si>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</si>
  <si>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</si>
  <si>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</si>
  <si>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</si>
  <si>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</si>
  <si>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</si>
  <si>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</si>
  <si>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</si>
  <si>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</si>
  <si>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</si>
  <si>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</si>
  <si>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</si>
  <si>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</si>
  <si>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</si>
  <si>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</si>
  <si>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</si>
  <si>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</si>
  <si>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</si>
  <si>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</si>
  <si>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</si>
  <si>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</si>
  <si>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</si>
  <si>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</si>
  <si>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</si>
  <si>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</si>
  <si>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</si>
  <si>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</si>
  <si>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</si>
  <si>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</si>
  <si>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</si>
  <si>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</si>
  <si>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</si>
  <si>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</si>
  <si>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</si>
  <si>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</si>
  <si>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</si>
  <si>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</si>
  <si>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</si>
  <si>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</si>
  <si>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</si>
  <si>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</si>
  <si>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</si>
  <si>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</si>
  <si>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</si>
  <si>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</si>
  <si>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</si>
  <si>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</si>
  <si>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</si>
  <si>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</si>
  <si>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</si>
  <si>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</si>
  <si>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</si>
  <si>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</si>
  <si>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</si>
  <si>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</si>
  <si>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</si>
  <si>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</si>
  <si>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</si>
  <si>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</si>
  <si>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</si>
  <si>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</si>
  <si>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</si>
  <si>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</si>
  <si>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</si>
  <si>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</si>
  <si>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</si>
  <si>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</si>
  <si>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</si>
  <si>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</si>
  <si>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</si>
  <si>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</si>
  <si>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</si>
  <si>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</si>
  <si>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</si>
  <si>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</si>
  <si>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</si>
  <si>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</si>
  <si>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</si>
  <si>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</si>
  <si>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</si>
  <si>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</si>
  <si>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</si>
  <si>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</si>
  <si>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</si>
  <si>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</si>
  <si>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</si>
  <si>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</si>
  <si>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</si>
  <si>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</si>
  <si>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</si>
  <si>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</si>
  <si>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</si>
  <si>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</si>
  <si>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</si>
  <si>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</si>
  <si>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</si>
  <si>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</si>
  <si>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</si>
  <si>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</si>
  <si>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</si>
  <si>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</si>
  <si>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</si>
  <si>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</si>
  <si>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</si>
  <si>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</si>
  <si>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</si>
  <si>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</si>
  <si>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</si>
  <si>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</si>
  <si>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</si>
  <si>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</si>
  <si>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</si>
  <si>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</si>
  <si>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</si>
  <si>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</si>
  <si>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</si>
  <si>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</si>
  <si>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</si>
  <si>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</si>
  <si>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</si>
  <si>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</si>
  <si>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</si>
  <si>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</si>
  <si>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</si>
  <si>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</si>
  <si>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</si>
  <si>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</si>
  <si>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</si>
  <si>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</si>
  <si>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</si>
  <si>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</si>
  <si>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</si>
  <si>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</si>
  <si>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</si>
  <si>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</si>
  <si>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</si>
  <si>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</si>
  <si>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</si>
  <si>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</si>
  <si>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</si>
  <si>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</si>
  <si>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</si>
  <si>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</si>
  <si>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</si>
  <si>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</si>
  <si>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</si>
  <si>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</si>
  <si>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</si>
  <si>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</si>
  <si>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</si>
  <si>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</si>
  <si>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</si>
  <si>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</si>
  <si>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</si>
  <si>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</si>
  <si>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</si>
  <si>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</si>
  <si>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</si>
  <si>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</si>
  <si>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</si>
  <si>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</si>
  <si>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</si>
  <si>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</si>
  <si>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</si>
  <si>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</si>
  <si>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</si>
  <si>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</si>
  <si>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</si>
  <si>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</si>
  <si>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</si>
  <si>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</si>
  <si>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</si>
  <si>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</si>
  <si>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</si>
  <si>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</si>
  <si>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</si>
  <si>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</si>
  <si>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</si>
  <si>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</si>
  <si>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</si>
  <si>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</si>
  <si>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</si>
  <si>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</si>
  <si>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</si>
  <si>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</si>
  <si>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</si>
  <si>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</si>
  <si>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</si>
  <si>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</si>
  <si>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</si>
  <si>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</si>
  <si>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</si>
  <si>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</si>
  <si>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</si>
  <si>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</si>
  <si>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</si>
  <si>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</si>
  <si>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</si>
  <si>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</si>
  <si>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</si>
  <si>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</si>
  <si>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</si>
  <si>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</si>
  <si>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</si>
  <si>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</si>
  <si>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</si>
  <si>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</si>
  <si>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</si>
  <si>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</si>
  <si>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</si>
  <si>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</si>
  <si>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</si>
  <si>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</si>
  <si>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</si>
  <si>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</si>
  <si>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</si>
  <si>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</si>
  <si>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</si>
  <si>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</si>
  <si>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</si>
  <si>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</si>
  <si>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</si>
  <si>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</si>
  <si>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</si>
  <si>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</si>
  <si>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</si>
  <si>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</si>
  <si>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</si>
  <si>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</si>
  <si>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</si>
  <si>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</si>
  <si>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</si>
  <si>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</si>
  <si>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</si>
  <si>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</si>
  <si>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</si>
  <si>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</si>
  <si>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</si>
  <si>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</si>
  <si>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</si>
  <si>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</si>
  <si>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</si>
  <si>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</si>
  <si>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</si>
  <si>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</si>
  <si>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</si>
  <si>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</si>
  <si>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</si>
  <si>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</si>
  <si>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</si>
  <si>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</si>
  <si>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</si>
  <si>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</si>
  <si>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</si>
  <si>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</si>
  <si>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</si>
  <si>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</si>
  <si>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</si>
  <si>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</si>
  <si>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</si>
  <si>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</si>
  <si>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</si>
  <si>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</si>
  <si>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</si>
  <si>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</si>
  <si>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</si>
  <si>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</si>
  <si>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</si>
  <si>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</si>
  <si>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</si>
  <si>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</si>
  <si>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</si>
  <si>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</si>
  <si>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</si>
  <si>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</si>
  <si>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</si>
  <si>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</si>
  <si>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</si>
  <si>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</si>
  <si>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</si>
  <si>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</si>
  <si>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</si>
  <si>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</si>
  <si>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</si>
  <si>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</si>
  <si>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</si>
  <si>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</si>
  <si>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</si>
  <si>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</si>
  <si>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</si>
  <si>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</si>
  <si>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</si>
  <si>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</si>
  <si>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</si>
  <si>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</si>
  <si>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</si>
  <si>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</si>
  <si>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</si>
  <si>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</si>
  <si>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</si>
  <si>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</si>
  <si>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</si>
  <si>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</si>
  <si>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</si>
  <si>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</si>
  <si>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</si>
  <si>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</si>
  <si>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</si>
  <si>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</si>
  <si>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</si>
  <si>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</si>
  <si>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</si>
  <si>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</si>
  <si>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</si>
  <si>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</si>
  <si>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</si>
  <si>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</si>
  <si>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</si>
  <si>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</si>
  <si>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</si>
  <si>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</si>
  <si>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</si>
  <si>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</si>
  <si>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</si>
  <si>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</si>
  <si>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</si>
  <si>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</si>
  <si>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</si>
  <si>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</si>
  <si>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</si>
  <si>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</si>
  <si>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</si>
  <si>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</si>
  <si>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</si>
  <si>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</si>
  <si>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</si>
  <si>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</si>
  <si>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</si>
  <si>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</si>
  <si>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</si>
  <si>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</si>
  <si>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</si>
  <si>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</si>
  <si>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</si>
  <si>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</si>
  <si>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</si>
  <si>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</si>
  <si>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</si>
  <si>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</si>
  <si>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</si>
  <si>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</si>
  <si>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</si>
  <si>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</si>
  <si>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</si>
  <si>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</si>
  <si>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</si>
  <si>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</si>
  <si>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</si>
  <si>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</si>
  <si>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</si>
  <si>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</si>
  <si>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</si>
  <si>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</si>
  <si>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</si>
  <si>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</si>
  <si>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</si>
  <si>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</si>
  <si>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</si>
  <si>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</si>
  <si>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</si>
  <si>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</si>
  <si>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</si>
  <si>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</si>
  <si>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</si>
  <si>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</si>
  <si>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</si>
  <si>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</si>
  <si>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</si>
  <si>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</si>
  <si>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</si>
  <si>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</si>
  <si>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</si>
  <si>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</si>
  <si>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</si>
  <si>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</si>
  <si>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</si>
  <si>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</si>
  <si>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</si>
  <si>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</si>
  <si>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</si>
  <si>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</si>
  <si>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</si>
  <si>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</si>
  <si>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</si>
  <si>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</si>
  <si>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</si>
  <si>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</si>
  <si>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</si>
  <si>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</si>
  <si>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</si>
  <si>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</si>
  <si>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</si>
  <si>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</si>
  <si>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</si>
  <si>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</si>
  <si>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</si>
  <si>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</si>
  <si>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</si>
  <si>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</si>
  <si>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</si>
  <si>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</si>
  <si>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</si>
  <si>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</si>
  <si>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</si>
  <si>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</si>
  <si>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</si>
  <si>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</si>
  <si>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</si>
  <si>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</si>
  <si>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</si>
  <si>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</si>
  <si>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</si>
  <si>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</si>
  <si>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</si>
  <si>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</si>
  <si>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</si>
  <si>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</si>
  <si>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</si>
  <si>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</si>
  <si>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</si>
  <si>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</si>
  <si>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</si>
  <si>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</si>
  <si>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</si>
  <si>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</si>
  <si>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</si>
  <si>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</si>
  <si>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</si>
  <si>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</si>
  <si>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</si>
  <si>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</si>
  <si>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</si>
  <si>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</si>
  <si>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</si>
  <si>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</si>
  <si>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</si>
  <si>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</si>
  <si>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</si>
  <si>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</si>
  <si>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</si>
  <si>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</si>
  <si>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</si>
  <si>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</si>
  <si>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</si>
  <si>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</si>
  <si>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</si>
  <si>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</si>
  <si>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</si>
  <si>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</si>
  <si>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</si>
  <si>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</si>
  <si>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</si>
  <si>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</si>
  <si>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</si>
  <si>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</si>
  <si>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</si>
  <si>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</si>
  <si>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</si>
  <si>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</si>
  <si>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</si>
  <si>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</si>
  <si>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</si>
  <si>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</si>
  <si>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</si>
  <si>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</si>
  <si>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</si>
  <si>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</si>
  <si>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</si>
  <si>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</si>
  <si>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</si>
  <si>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</si>
  <si>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</si>
  <si>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</si>
  <si>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</si>
  <si>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</si>
  <si>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</si>
  <si>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</si>
  <si>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</si>
  <si>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</si>
  <si>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</si>
  <si>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</si>
  <si>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</si>
  <si>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</si>
  <si>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</si>
  <si>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</si>
  <si>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</si>
  <si>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</si>
  <si>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</si>
  <si>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</si>
  <si>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</si>
  <si>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</si>
  <si>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</si>
  <si>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</si>
  <si>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</si>
  <si>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</si>
  <si>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</si>
  <si>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</si>
  <si>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</si>
  <si>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</si>
  <si>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</si>
  <si>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</si>
  <si>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</si>
  <si>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</si>
  <si>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</si>
  <si>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</si>
  <si>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</si>
  <si>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</si>
  <si>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</si>
  <si>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</si>
  <si>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</si>
  <si>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</si>
  <si>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</si>
  <si>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</si>
  <si>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</si>
  <si>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</si>
  <si>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</si>
  <si>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</si>
  <si>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</si>
  <si>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</si>
  <si>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</si>
  <si>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</si>
  <si>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</si>
  <si>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</si>
  <si>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</si>
  <si>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</si>
  <si>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</si>
  <si>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</si>
  <si>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</si>
  <si>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</si>
  <si>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</si>
  <si>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</si>
  <si>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</si>
  <si>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</si>
  <si>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</si>
  <si>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</si>
  <si>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</si>
  <si>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</si>
  <si>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</si>
  <si>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</si>
  <si>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</si>
  <si>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</si>
  <si>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</si>
  <si>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</si>
  <si>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</si>
  <si>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</si>
  <si>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</si>
  <si>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</si>
  <si>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</si>
  <si>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</si>
  <si>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</si>
  <si>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</si>
  <si>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</si>
  <si>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</si>
  <si>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</si>
  <si>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</si>
  <si>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</si>
  <si>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</si>
  <si>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</si>
  <si>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</si>
  <si>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</si>
  <si>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</si>
  <si>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</si>
  <si>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</si>
  <si>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</si>
  <si>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</si>
  <si>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</si>
  <si>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</si>
  <si>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</si>
  <si>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</si>
  <si>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</si>
  <si>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</si>
  <si>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</si>
  <si>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</si>
  <si>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</si>
  <si>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</si>
  <si>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</si>
  <si>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</si>
  <si>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</si>
  <si>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</si>
  <si>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</si>
  <si>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</si>
  <si>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</si>
  <si>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</si>
  <si>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</si>
  <si>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</si>
  <si>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</si>
  <si>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</si>
  <si>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</si>
  <si>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</si>
  <si>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</si>
  <si>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</si>
  <si>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</si>
  <si>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</si>
  <si>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</si>
  <si>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</si>
  <si>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</si>
  <si>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</si>
  <si>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</si>
  <si>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</si>
  <si>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</si>
  <si>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</si>
  <si>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</si>
  <si>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</si>
  <si>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</si>
  <si>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</si>
  <si>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</si>
  <si>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</si>
  <si>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</si>
  <si>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</si>
  <si>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</si>
  <si>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</si>
  <si>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</si>
  <si>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</si>
  <si>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</si>
  <si>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</si>
  <si>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</si>
  <si>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</si>
  <si>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</si>
  <si>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</si>
  <si>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</si>
  <si>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</si>
  <si>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</si>
  <si>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</si>
  <si>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</si>
  <si>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</si>
  <si>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</si>
  <si>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</si>
  <si>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</si>
  <si>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</si>
  <si>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</si>
  <si>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</si>
  <si>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</si>
  <si>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</si>
  <si>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</si>
  <si>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</si>
  <si>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</si>
  <si>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</si>
  <si>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</si>
  <si>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</si>
  <si>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</si>
  <si>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</si>
  <si>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</si>
  <si>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</si>
  <si>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</si>
  <si>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</si>
  <si>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</si>
  <si>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</si>
  <si>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</si>
  <si>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</si>
  <si>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</si>
  <si>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</si>
  <si>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</si>
  <si>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</si>
  <si>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</si>
  <si>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</si>
  <si>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</si>
  <si>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</si>
  <si>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</si>
  <si>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</si>
  <si>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</si>
  <si>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</si>
  <si>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</si>
  <si>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</si>
  <si>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</si>
  <si>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</si>
  <si>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</si>
  <si>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</si>
  <si>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</si>
  <si>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</si>
  <si>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</si>
  <si>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</si>
  <si>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</si>
  <si>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</si>
  <si>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</si>
  <si>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</si>
  <si>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</si>
  <si>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</si>
  <si>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</si>
  <si>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</si>
  <si>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</si>
  <si>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</si>
  <si>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</si>
  <si>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</si>
  <si>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</si>
  <si>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</si>
  <si>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</si>
  <si>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</si>
  <si>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</si>
  <si>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</si>
  <si>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</si>
  <si>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</si>
  <si>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</si>
  <si>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</si>
  <si>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</si>
  <si>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</si>
  <si>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</si>
  <si>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</si>
  <si>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</si>
  <si>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</si>
  <si>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</si>
  <si>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</si>
  <si>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</si>
  <si>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</si>
  <si>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</si>
  <si>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</si>
  <si>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</si>
  <si>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</si>
  <si>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</si>
  <si>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</si>
  <si>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</si>
  <si>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</si>
  <si>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</si>
  <si>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</si>
  <si>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</si>
  <si>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</si>
  <si>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</si>
  <si>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</si>
  <si>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</si>
  <si>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</si>
  <si>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</si>
  <si>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</si>
  <si>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</si>
  <si>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</si>
  <si>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</si>
  <si>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</si>
  <si>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</si>
  <si>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</si>
  <si>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</si>
  <si>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</si>
  <si>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</si>
  <si>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</si>
  <si>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</si>
  <si>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</si>
  <si>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</si>
  <si>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</si>
  <si>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</si>
  <si>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</si>
  <si>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</si>
  <si>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</si>
  <si>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</si>
  <si>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</si>
  <si>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</si>
  <si>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</si>
  <si>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</si>
  <si>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</si>
  <si>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</si>
  <si>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</si>
  <si>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</si>
  <si>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</si>
  <si>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</si>
  <si>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</si>
  <si>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</si>
  <si>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</si>
  <si>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</si>
  <si>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</si>
  <si>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</si>
  <si>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</si>
  <si>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</si>
  <si>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</si>
  <si>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</si>
  <si>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</si>
  <si>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</si>
  <si>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</si>
  <si>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</si>
  <si>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</si>
  <si>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</si>
  <si>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</si>
  <si>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</si>
  <si>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</si>
  <si>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</si>
  <si>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</si>
  <si>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</si>
  <si>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</si>
  <si>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</si>
  <si>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</si>
  <si>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</si>
  <si>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</si>
  <si>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</si>
  <si>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</si>
  <si>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</si>
  <si>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</si>
  <si>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</si>
  <si>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</si>
  <si>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</si>
  <si>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</si>
  <si>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</si>
  <si>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</si>
  <si>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</si>
  <si>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</si>
  <si>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</si>
  <si>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</si>
  <si>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</si>
  <si>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</si>
  <si>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</si>
  <si>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</si>
  <si>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</si>
  <si>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</si>
  <si>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</si>
  <si>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</si>
  <si>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</si>
  <si>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</si>
  <si>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</si>
  <si>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</si>
  <si>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</si>
  <si>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</si>
  <si>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</si>
  <si>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</si>
  <si>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</si>
  <si>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</si>
  <si>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</si>
  <si>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</si>
  <si>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</si>
  <si>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</si>
  <si>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</si>
  <si>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</si>
  <si>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</si>
  <si>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</si>
  <si>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</si>
  <si>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</si>
  <si>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</si>
  <si>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</si>
  <si>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</si>
  <si>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</si>
  <si>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</si>
  <si>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</si>
  <si>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</si>
  <si>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</si>
  <si>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</si>
  <si>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</si>
  <si>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</si>
  <si>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</si>
  <si>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</si>
  <si>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</si>
  <si>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</si>
  <si>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</si>
  <si>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</si>
  <si>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</si>
  <si>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</si>
  <si>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</si>
  <si>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</si>
  <si>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</si>
  <si>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</si>
  <si>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</si>
  <si>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</si>
  <si>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</si>
  <si>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</si>
  <si>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</si>
  <si>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</si>
  <si>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</si>
  <si>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</si>
  <si>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</si>
  <si>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</si>
  <si>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</si>
  <si>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</si>
  <si>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</si>
  <si>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</si>
  <si>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</si>
  <si>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</si>
  <si>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</si>
  <si>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</si>
  <si>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</si>
  <si>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</si>
  <si>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</si>
  <si>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</si>
  <si>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</si>
  <si>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</si>
  <si>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</si>
  <si>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</si>
  <si>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</si>
  <si>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</si>
  <si>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</si>
  <si>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</si>
  <si>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</si>
  <si>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</si>
  <si>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</si>
  <si>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</si>
  <si>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</si>
  <si>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</si>
  <si>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</si>
  <si>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</si>
  <si>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</si>
  <si>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</si>
  <si>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</si>
  <si>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</si>
  <si>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</si>
  <si>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</si>
  <si>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</si>
  <si>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</si>
  <si>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</si>
  <si>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</si>
  <si>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</si>
  <si>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</si>
  <si>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</si>
  <si>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</si>
  <si>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</si>
  <si>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</si>
  <si>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</si>
  <si>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</si>
  <si>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</si>
  <si>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</si>
  <si>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</si>
  <si>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</si>
  <si>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</si>
  <si>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</si>
  <si>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</si>
  <si>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</si>
  <si>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</si>
  <si>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</si>
  <si>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</si>
  <si>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</si>
  <si>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</si>
  <si>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</si>
  <si>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</si>
  <si>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</si>
  <si>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</si>
  <si>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</si>
  <si>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</si>
  <si>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</si>
  <si>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</si>
  <si>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</si>
  <si>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</si>
  <si>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</si>
  <si>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</si>
  <si>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</si>
  <si>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</si>
  <si>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</si>
  <si>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</si>
  <si>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</si>
  <si>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</si>
  <si>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</si>
  <si>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</si>
  <si>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</si>
  <si>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</si>
  <si>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</si>
  <si>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</si>
  <si>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</si>
  <si>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</si>
  <si>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</si>
  <si>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</si>
  <si>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</si>
  <si>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</si>
  <si>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</si>
  <si>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</si>
  <si>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</si>
  <si>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</si>
  <si>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</si>
  <si>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</si>
  <si>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</si>
  <si>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</si>
  <si>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</si>
  <si>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</si>
  <si>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</si>
  <si>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</si>
  <si>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</si>
  <si>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</si>
  <si>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</si>
  <si>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</si>
  <si>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</si>
  <si>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</si>
  <si>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</si>
  <si>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</si>
  <si>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</si>
  <si>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</si>
  <si>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</si>
  <si>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</si>
  <si>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</si>
  <si>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</si>
  <si>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</si>
  <si>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</si>
  <si>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</si>
  <si>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</si>
  <si>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</si>
  <si>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</si>
  <si>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</si>
  <si>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</si>
  <si>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</si>
  <si>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</si>
  <si>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</si>
  <si>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</si>
  <si>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</si>
  <si>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</si>
  <si>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</si>
  <si>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</si>
  <si>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</si>
  <si>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</si>
  <si>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</si>
  <si>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</si>
  <si>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</si>
  <si>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</si>
  <si>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</si>
  <si>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</si>
  <si>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</si>
  <si>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</si>
  <si>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</si>
  <si>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</si>
  <si>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</si>
  <si>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</si>
  <si>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</si>
  <si>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</si>
  <si>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</si>
  <si>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</si>
  <si>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</si>
  <si>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</si>
  <si>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</si>
  <si>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</si>
  <si>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</si>
  <si>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</si>
  <si>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</si>
  <si>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</si>
  <si>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</si>
  <si>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</si>
  <si>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</si>
  <si>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</si>
  <si>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</si>
  <si>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</si>
  <si>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</si>
  <si>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</si>
  <si>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</si>
  <si>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</si>
  <si>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</si>
  <si>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</si>
  <si>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</si>
  <si>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</si>
  <si>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</si>
  <si>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</si>
  <si>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</si>
  <si>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</si>
  <si>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</si>
  <si>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</si>
  <si>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</si>
  <si>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</si>
  <si>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</si>
  <si>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</si>
  <si>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</si>
  <si>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</si>
  <si>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</si>
  <si>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</si>
  <si>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</si>
  <si>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</si>
  <si>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</si>
  <si>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</si>
  <si>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</si>
  <si>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</si>
  <si>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</si>
  <si>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</si>
  <si>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</si>
  <si>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</si>
  <si>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</si>
  <si>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</si>
  <si>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</si>
  <si>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</si>
  <si>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</si>
  <si>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</si>
  <si>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</si>
  <si>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</si>
  <si>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</si>
  <si>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</si>
  <si>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</si>
  <si>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</si>
  <si>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</si>
  <si>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</si>
  <si>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</si>
  <si>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</si>
  <si>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</si>
  <si>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</si>
  <si>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</si>
  <si>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</si>
  <si>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</si>
  <si>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</si>
  <si>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</si>
  <si>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</si>
  <si>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</si>
  <si>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</si>
  <si>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</si>
  <si>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</si>
  <si>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</si>
  <si>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</si>
  <si>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</si>
  <si>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</si>
  <si>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</si>
  <si>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</si>
  <si>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</si>
  <si>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</si>
  <si>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</si>
  <si>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</si>
  <si>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</si>
  <si>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</si>
  <si>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</si>
  <si>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</si>
  <si>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</si>
  <si>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</si>
  <si>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</si>
  <si>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</si>
  <si>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</si>
  <si>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</si>
  <si>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</si>
  <si>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</si>
  <si>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</si>
  <si>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</si>
  <si>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</si>
  <si>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</si>
  <si>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</si>
  <si>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</si>
  <si>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</si>
  <si>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</si>
  <si>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</si>
  <si>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</si>
  <si>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</si>
  <si>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</si>
  <si>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</si>
  <si>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</si>
  <si>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</si>
  <si>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</si>
  <si>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</si>
  <si>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</si>
  <si>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</si>
  <si>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</si>
  <si>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</si>
  <si>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</si>
  <si>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</si>
  <si>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</si>
  <si>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</si>
  <si>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</si>
  <si>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</si>
  <si>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</si>
  <si>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</si>
  <si>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</si>
  <si>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</si>
  <si>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</si>
  <si>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</si>
  <si>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</si>
  <si>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</si>
  <si>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</si>
  <si>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</si>
  <si>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</si>
  <si>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</si>
  <si>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</si>
  <si>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</si>
  <si>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</si>
  <si>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</si>
  <si>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</si>
  <si>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</si>
  <si>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</si>
  <si>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</si>
  <si>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</si>
  <si>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</si>
  <si>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</si>
  <si>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</si>
  <si>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</si>
  <si>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</si>
  <si>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</si>
  <si>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</si>
  <si>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</si>
  <si>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</si>
  <si>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</si>
  <si>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</si>
  <si>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</si>
  <si>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</si>
  <si>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</si>
  <si>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</si>
  <si>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</si>
  <si>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</si>
  <si>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</si>
  <si>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</si>
  <si>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</si>
  <si>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</si>
  <si>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</si>
  <si>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</si>
  <si>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</si>
  <si>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</si>
  <si>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</si>
  <si>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</si>
  <si>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</si>
  <si>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</si>
  <si>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</si>
  <si>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</si>
  <si>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</si>
  <si>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</si>
  <si>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</si>
  <si>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</si>
  <si>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</si>
  <si>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</si>
  <si>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</si>
  <si>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</si>
  <si>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</si>
  <si>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</si>
  <si>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</si>
  <si>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</si>
  <si>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</si>
  <si>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</si>
  <si>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</si>
  <si>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</si>
  <si>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</si>
  <si>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</si>
  <si>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</si>
  <si>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</si>
  <si>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</si>
  <si>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</si>
  <si>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</si>
  <si>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</si>
  <si>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</si>
  <si>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</si>
  <si>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</si>
  <si>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</si>
  <si>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</si>
  <si>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</si>
  <si>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</si>
  <si>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</si>
  <si>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</si>
  <si>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</si>
  <si>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</si>
  <si>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</si>
  <si>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</si>
  <si>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</si>
  <si>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</si>
  <si>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</si>
  <si>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</si>
  <si>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</si>
  <si>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</si>
  <si>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</si>
  <si>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</si>
  <si>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</si>
  <si>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</si>
  <si>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</si>
  <si>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</si>
  <si>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</si>
  <si>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</si>
  <si>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</si>
  <si>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</si>
  <si>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</si>
  <si>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</si>
  <si>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</si>
  <si>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</si>
  <si>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</si>
  <si>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</si>
  <si>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</si>
  <si>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</si>
  <si>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</si>
  <si>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</si>
  <si>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</si>
  <si>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</si>
  <si>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</si>
  <si>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</si>
  <si>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</si>
  <si>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</si>
  <si>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</si>
  <si>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</si>
  <si>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</si>
  <si>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</si>
  <si>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</si>
  <si>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</si>
  <si>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</si>
  <si>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</si>
  <si>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</si>
  <si>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</si>
  <si>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</si>
  <si>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</si>
  <si>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</si>
  <si>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</si>
  <si>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</si>
  <si>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</si>
  <si>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</si>
  <si>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</si>
  <si>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</si>
  <si>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</si>
  <si>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</si>
  <si>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</si>
  <si>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</si>
  <si>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</si>
  <si>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</si>
  <si>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</si>
  <si>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</si>
  <si>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</si>
  <si>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</si>
  <si>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</si>
  <si>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</si>
  <si>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</si>
  <si>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</si>
  <si>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</si>
  <si>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</si>
  <si>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</si>
  <si>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</si>
  <si>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</si>
  <si>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</si>
  <si>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</si>
  <si>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</si>
  <si>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</si>
  <si>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</si>
  <si>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</si>
  <si>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</si>
  <si>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</si>
  <si>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</si>
  <si>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</si>
  <si>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</si>
  <si>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</si>
  <si>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</si>
  <si>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</si>
  <si>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</si>
  <si>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</si>
  <si>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</si>
  <si>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</si>
  <si>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</si>
  <si>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</si>
  <si>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</si>
  <si>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</si>
  <si>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</si>
  <si>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</si>
  <si>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</si>
  <si>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</si>
  <si>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</si>
  <si>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</si>
  <si>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</si>
  <si>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</si>
  <si>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</si>
  <si>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</si>
  <si>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</si>
  <si>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</si>
  <si>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</si>
  <si>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</si>
  <si>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</si>
  <si>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</si>
  <si>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</si>
  <si>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</si>
  <si>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</si>
  <si>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</si>
  <si>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</si>
  <si>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</si>
  <si>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</si>
  <si>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</si>
  <si>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</si>
  <si>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</si>
  <si>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</si>
  <si>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</si>
  <si>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</si>
  <si>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</si>
  <si>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</si>
  <si>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</si>
  <si>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</si>
  <si>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</si>
  <si>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</si>
  <si>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</si>
  <si>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</si>
  <si>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</si>
  <si>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</si>
  <si>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</si>
  <si>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</si>
  <si>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</si>
  <si>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</si>
  <si>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</si>
  <si>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</si>
  <si>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</si>
  <si>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</si>
  <si>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</si>
  <si>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</si>
  <si>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</si>
  <si>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</si>
  <si>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</si>
  <si>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</si>
  <si>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</si>
  <si>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</si>
  <si>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</si>
  <si>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</si>
  <si>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</si>
  <si>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</si>
  <si>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</si>
  <si>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</si>
  <si>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</si>
  <si>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</si>
  <si>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</si>
  <si>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</si>
  <si>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</si>
  <si>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</si>
  <si>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</si>
  <si>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</si>
  <si>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</si>
  <si>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</si>
  <si>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</si>
  <si>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</si>
  <si>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</si>
  <si>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</si>
  <si>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</si>
  <si>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</si>
  <si>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</si>
  <si>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</si>
  <si>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</si>
  <si>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</si>
  <si>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</si>
  <si>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</si>
  <si>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</si>
  <si>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</si>
  <si>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</si>
  <si>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</si>
  <si>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</si>
  <si>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</si>
  <si>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</si>
  <si>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</si>
  <si>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</si>
  <si>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</si>
  <si>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</si>
  <si>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</si>
  <si>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</si>
  <si>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</si>
  <si>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</si>
  <si>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</si>
  <si>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</si>
  <si>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</si>
  <si>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</si>
  <si>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</si>
  <si>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</si>
  <si>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</si>
  <si>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</si>
  <si>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</si>
  <si>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</si>
  <si>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</si>
  <si>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</si>
  <si>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</si>
  <si>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</si>
  <si>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</si>
  <si>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</si>
  <si>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</si>
  <si>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</si>
  <si>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</si>
  <si>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</si>
  <si>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</si>
  <si>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</si>
  <si>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</si>
  <si>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</si>
  <si>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</si>
  <si>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</si>
  <si>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</si>
  <si>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</si>
  <si>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</si>
  <si>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</si>
  <si>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</si>
  <si>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</si>
  <si>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</si>
  <si>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</si>
  <si>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</si>
  <si>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</si>
  <si>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</si>
  <si>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</si>
  <si>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</si>
  <si>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</si>
  <si>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</si>
  <si>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</si>
  <si>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</si>
  <si>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</si>
  <si>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</si>
  <si>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</si>
  <si>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</si>
  <si>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</si>
  <si>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</si>
  <si>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</si>
  <si>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</si>
  <si>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</si>
  <si>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</si>
  <si>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</si>
  <si>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</si>
  <si>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</si>
  <si>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</si>
  <si>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</si>
  <si>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</si>
  <si>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</si>
  <si>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</si>
  <si>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</si>
  <si>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</si>
  <si>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</si>
  <si>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</si>
  <si>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</si>
  <si>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</si>
  <si>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</si>
  <si>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</si>
  <si>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</si>
  <si>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</si>
  <si>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</si>
  <si>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</si>
  <si>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</si>
  <si>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</si>
  <si>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</si>
  <si>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</si>
  <si>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</si>
  <si>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</si>
  <si>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</si>
  <si>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</si>
  <si>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</si>
  <si>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</si>
  <si>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</si>
  <si>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</si>
  <si>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</si>
  <si>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</si>
  <si>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</si>
  <si>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</si>
  <si>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</si>
  <si>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</si>
  <si>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</si>
  <si>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</si>
  <si>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</si>
  <si>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</si>
  <si>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</si>
  <si>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</si>
  <si>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</si>
  <si>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</si>
  <si>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</si>
  <si>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</si>
  <si>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</si>
  <si>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</si>
  <si>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</si>
  <si>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</si>
  <si>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</si>
  <si>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</si>
  <si>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</si>
  <si>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</si>
  <si>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</si>
  <si>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</si>
  <si>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</si>
  <si>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</si>
  <si>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</si>
  <si>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</si>
  <si>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</si>
  <si>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</si>
  <si>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</si>
  <si>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</si>
  <si>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</si>
  <si>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</si>
  <si>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</si>
  <si>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</si>
  <si>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</si>
  <si>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</si>
  <si>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</si>
  <si>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</si>
  <si>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</si>
  <si>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</si>
  <si>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</si>
  <si>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</si>
  <si>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</si>
  <si>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</si>
  <si>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</si>
  <si>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</si>
  <si>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</si>
  <si>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</si>
  <si>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</si>
  <si>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</si>
  <si>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</si>
  <si>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</si>
  <si>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</si>
  <si>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</si>
  <si>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</si>
  <si>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</si>
  <si>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</si>
  <si>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</si>
  <si>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</si>
  <si>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</si>
  <si>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</si>
  <si>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</si>
  <si>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</si>
  <si>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</si>
  <si>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</si>
  <si>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</si>
  <si>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</si>
  <si>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</si>
  <si>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</si>
  <si>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</si>
  <si>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</si>
  <si>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</si>
  <si>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</si>
  <si>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</si>
  <si>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</si>
  <si>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</si>
  <si>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</si>
  <si>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</si>
  <si>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</si>
  <si>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</si>
  <si>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</si>
  <si>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</si>
  <si>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</si>
  <si>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</si>
  <si>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</si>
  <si>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</si>
  <si>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</si>
  <si>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</si>
  <si>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</si>
  <si>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</si>
  <si>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</si>
  <si>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</si>
  <si>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</si>
  <si>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</si>
  <si>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</si>
  <si>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</si>
  <si>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</si>
  <si>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</si>
  <si>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</si>
  <si>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</si>
  <si>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</si>
  <si>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</si>
  <si>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</si>
  <si>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</si>
  <si>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</si>
  <si>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</si>
  <si>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</si>
  <si>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</si>
  <si>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</si>
  <si>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</si>
  <si>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</si>
  <si>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</si>
  <si>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</si>
  <si>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</si>
  <si>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</si>
  <si>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</si>
  <si>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</si>
  <si>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</si>
  <si>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</si>
  <si>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</si>
  <si>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</si>
  <si>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</si>
  <si>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</si>
  <si>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</si>
  <si>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</si>
  <si>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</si>
  <si>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</si>
  <si>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</si>
  <si>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</si>
  <si>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</si>
  <si>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</si>
  <si>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</si>
  <si>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</si>
  <si>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</si>
  <si>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</si>
  <si>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</si>
  <si>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</si>
  <si>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</si>
  <si>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</si>
  <si>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</si>
  <si>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</si>
  <si>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</si>
  <si>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</si>
  <si>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</si>
  <si>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</si>
  <si>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</si>
  <si>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</si>
  <si>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</si>
  <si>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</si>
  <si>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</si>
  <si>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</si>
  <si>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</si>
  <si>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</si>
  <si>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</si>
  <si>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</si>
  <si>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</si>
  <si>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</si>
  <si>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</si>
  <si>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</si>
  <si>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</si>
  <si>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</si>
  <si>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</si>
  <si>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</si>
  <si>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</si>
  <si>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</si>
  <si>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</si>
  <si>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</si>
  <si>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</si>
  <si>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</si>
  <si>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</si>
  <si>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</si>
  <si>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</si>
  <si>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</si>
  <si>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</si>
  <si>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</si>
  <si>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</si>
  <si>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</si>
  <si>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</si>
  <si>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</si>
  <si>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</si>
  <si>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</si>
  <si>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</si>
  <si>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</si>
  <si>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</si>
  <si>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</si>
  <si>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</si>
  <si>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</si>
  <si>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</si>
  <si>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</si>
  <si>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</si>
  <si>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</si>
  <si>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</si>
  <si>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</si>
  <si>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</si>
  <si>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</si>
  <si>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</si>
  <si>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</si>
  <si>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</si>
  <si>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</si>
  <si>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</si>
  <si>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</si>
  <si>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</si>
  <si>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</si>
  <si>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</si>
  <si>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</si>
  <si>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</si>
  <si>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</si>
  <si>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</si>
  <si>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</si>
  <si>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</si>
  <si>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</si>
  <si>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</si>
  <si>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</si>
  <si>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</si>
  <si>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</si>
  <si>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</si>
  <si>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</si>
  <si>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</si>
  <si>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</si>
  <si>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</si>
  <si>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</si>
  <si>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</si>
  <si>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</si>
  <si>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</si>
  <si>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</si>
  <si>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</si>
  <si>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</si>
  <si>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</si>
  <si>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</si>
  <si>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</si>
  <si>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</si>
  <si>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</si>
  <si>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</si>
  <si>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</si>
  <si>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</si>
  <si>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</si>
  <si>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</si>
  <si>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</si>
  <si>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</si>
  <si>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</si>
  <si>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</si>
  <si>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</si>
  <si>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</si>
  <si>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</si>
  <si>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</si>
  <si>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</si>
  <si>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</si>
  <si>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</si>
  <si>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</si>
  <si>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</si>
  <si>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</si>
  <si>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</si>
  <si>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</si>
  <si>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</si>
  <si>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</si>
  <si>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</si>
  <si>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</si>
  <si>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</si>
  <si>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</si>
  <si>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</si>
  <si>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</si>
  <si>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</si>
  <si>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</si>
  <si>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</si>
  <si>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</si>
  <si>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</si>
  <si>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</si>
  <si>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</si>
  <si>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</si>
  <si>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</si>
  <si>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</si>
  <si>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</si>
  <si>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</si>
  <si>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</si>
  <si>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</si>
  <si>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</si>
  <si>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</si>
  <si>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</si>
  <si>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</si>
  <si>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</si>
  <si>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</si>
  <si>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</si>
  <si>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</si>
  <si>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</si>
  <si>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</si>
  <si>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</si>
  <si>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</si>
  <si>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</si>
  <si>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</si>
  <si>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</si>
  <si>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</si>
  <si>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</si>
  <si>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</si>
  <si>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</si>
  <si>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</si>
  <si>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</si>
  <si>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</si>
  <si>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</si>
  <si>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</si>
  <si>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</si>
  <si>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</si>
  <si>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</si>
  <si>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</si>
  <si>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</si>
  <si>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</si>
  <si>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</si>
  <si>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</si>
  <si>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</si>
  <si>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</si>
  <si>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</si>
  <si>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</si>
  <si>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</si>
  <si>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</si>
  <si>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</si>
  <si>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</si>
  <si>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</si>
  <si>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</si>
  <si>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</si>
  <si>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</si>
  <si>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</si>
  <si>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</si>
  <si>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</si>
  <si>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</si>
  <si>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</si>
  <si>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</si>
  <si>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</si>
  <si>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</si>
  <si>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</si>
  <si>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</si>
  <si>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</si>
  <si>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</si>
  <si>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</si>
  <si>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</si>
  <si>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</si>
  <si>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</si>
  <si>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</si>
  <si>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</si>
  <si>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</si>
  <si>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</si>
  <si>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</si>
  <si>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</si>
  <si>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</si>
  <si>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</si>
  <si>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</si>
  <si>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</si>
  <si>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</si>
  <si>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</si>
  <si>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</si>
  <si>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</si>
  <si>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</si>
  <si>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</si>
  <si>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</si>
  <si>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</si>
  <si>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</si>
  <si>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</si>
  <si>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</si>
  <si>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</si>
  <si>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</si>
  <si>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</si>
  <si>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</si>
  <si>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</si>
  <si>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</si>
  <si>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</si>
  <si>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</si>
  <si>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</si>
  <si>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</si>
  <si>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</si>
  <si>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</si>
  <si>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</si>
  <si>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</si>
  <si>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</si>
  <si>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</si>
  <si>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</si>
  <si>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</si>
  <si>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</si>
  <si>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</si>
  <si>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</si>
  <si>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</si>
  <si>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</si>
  <si>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</si>
  <si>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</si>
  <si>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</si>
  <si>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</si>
  <si>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</si>
  <si>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</si>
  <si>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</si>
  <si>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</si>
  <si>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</si>
  <si>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</si>
  <si>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</si>
  <si>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</si>
  <si>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</si>
  <si>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</si>
  <si>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</si>
  <si>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</si>
  <si>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</si>
  <si>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</si>
  <si>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</si>
  <si>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</si>
  <si>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</si>
  <si>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</si>
  <si>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</si>
  <si>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</si>
  <si>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</si>
  <si>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</si>
  <si>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</si>
  <si>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</si>
  <si>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</si>
  <si>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</si>
  <si>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</si>
  <si>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</si>
  <si>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</si>
  <si>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</si>
  <si>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</si>
  <si>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</si>
  <si>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</si>
  <si>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</si>
  <si>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</si>
  <si>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</si>
  <si>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</si>
  <si>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</si>
  <si>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</si>
  <si>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</si>
  <si>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</si>
  <si>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</si>
  <si>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</si>
  <si>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</si>
  <si>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</si>
  <si>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</si>
  <si>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</si>
  <si>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</si>
  <si>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</si>
  <si>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</si>
  <si>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</si>
  <si>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</si>
  <si>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</si>
  <si>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</si>
  <si>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</si>
  <si>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</si>
  <si>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</si>
  <si>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</si>
  <si>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</si>
  <si>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</si>
  <si>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</si>
  <si>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</si>
  <si>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</si>
  <si>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</si>
  <si>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</si>
  <si>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</si>
  <si>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</si>
  <si>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</si>
  <si>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</si>
  <si>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</si>
  <si>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</si>
  <si>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</si>
  <si>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</si>
  <si>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</si>
  <si>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</si>
  <si>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</si>
  <si>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</si>
  <si>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</si>
  <si>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</si>
  <si>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</si>
  <si>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</si>
  <si>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</si>
  <si>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</si>
  <si>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</si>
  <si>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</si>
  <si>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</si>
  <si>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</si>
  <si>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</si>
  <si>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</si>
  <si>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</si>
  <si>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</si>
  <si>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</si>
  <si>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</si>
  <si>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</si>
  <si>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</si>
  <si>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</si>
  <si>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</si>
  <si>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</si>
  <si>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</si>
  <si>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</si>
  <si>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</si>
  <si>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</si>
  <si>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</si>
  <si>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</si>
  <si>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</si>
  <si>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</si>
  <si>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</si>
  <si>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</si>
  <si>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</si>
  <si>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</si>
  <si>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</si>
  <si>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</si>
  <si>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</si>
  <si>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</si>
  <si>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</si>
  <si>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</si>
  <si>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</si>
  <si>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</si>
  <si>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</si>
  <si>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</si>
  <si>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</si>
  <si>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</si>
  <si>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</si>
  <si>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</si>
  <si>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</si>
  <si>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</si>
  <si>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</si>
  <si>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</si>
  <si>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</si>
  <si>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</si>
  <si>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</si>
  <si>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</si>
  <si>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</si>
  <si>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</si>
  <si>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</si>
  <si>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</si>
  <si>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</si>
  <si>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</si>
  <si>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</si>
  <si>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</si>
  <si>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</si>
  <si>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</si>
  <si>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</si>
  <si>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</si>
  <si>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</si>
  <si>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</si>
  <si>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</si>
  <si>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</si>
  <si>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</si>
  <si>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</si>
  <si>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</si>
  <si>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</si>
  <si>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</si>
  <si>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</si>
  <si>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</si>
  <si>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</si>
  <si>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</si>
  <si>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</si>
  <si>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</si>
  <si>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</si>
  <si>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</si>
  <si>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</si>
  <si>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</si>
  <si>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</si>
  <si>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</si>
  <si>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</si>
  <si>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</si>
  <si>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</si>
  <si>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</si>
  <si>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</si>
  <si>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</si>
  <si>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</si>
  <si>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</si>
  <si>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</si>
  <si>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</si>
  <si>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</si>
  <si>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</si>
  <si>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</si>
  <si>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</si>
  <si>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</si>
  <si>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</si>
  <si>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</si>
  <si>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</si>
  <si>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</si>
  <si>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</si>
  <si>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</si>
  <si>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</si>
  <si>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</si>
  <si>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</si>
  <si>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</si>
  <si>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</si>
  <si>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</si>
  <si>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</si>
  <si>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</si>
  <si>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</si>
  <si>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</si>
  <si>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</si>
  <si>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</si>
  <si>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</si>
  <si>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</si>
  <si>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</si>
  <si>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</si>
  <si>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</si>
  <si>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</si>
  <si>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</si>
  <si>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</si>
  <si>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</si>
  <si>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</si>
  <si>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</si>
  <si>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</si>
  <si>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</si>
  <si>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</si>
  <si>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</si>
  <si>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</si>
  <si>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</si>
  <si>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</si>
  <si>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</si>
  <si>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</si>
  <si>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</si>
  <si>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</si>
  <si>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</si>
  <si>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</si>
  <si>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</si>
  <si>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</si>
  <si>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</si>
  <si>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</si>
  <si>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</si>
  <si>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</si>
  <si>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</si>
  <si>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</si>
  <si>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</si>
  <si>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</si>
  <si>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</si>
  <si>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</si>
  <si>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</si>
  <si>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</si>
  <si>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</si>
  <si>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</si>
  <si>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</si>
  <si>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</si>
  <si>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</si>
  <si>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</si>
  <si>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</si>
  <si>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</si>
  <si>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</si>
  <si>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</si>
  <si>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</si>
  <si>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</si>
  <si>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</si>
  <si>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</si>
  <si>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</si>
  <si>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</si>
  <si>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</si>
  <si>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</si>
  <si>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</si>
  <si>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</si>
  <si>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</si>
  <si>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</si>
  <si>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</si>
  <si>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</si>
  <si>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</si>
  <si>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</si>
  <si>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</si>
  <si>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</si>
  <si>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</si>
  <si>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</si>
  <si>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</si>
  <si>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</si>
  <si>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</si>
  <si>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</si>
  <si>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</si>
  <si>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</si>
  <si>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</si>
  <si>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</si>
  <si>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</si>
  <si>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</si>
  <si>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</si>
  <si>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</si>
  <si>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</si>
  <si>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</si>
  <si>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</si>
  <si>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</si>
  <si>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</si>
  <si>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</si>
  <si>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</si>
  <si>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</si>
  <si>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</si>
  <si>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</si>
  <si>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</si>
  <si>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</si>
  <si>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</si>
  <si>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</si>
  <si>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</si>
  <si>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</si>
  <si>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</si>
  <si>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</si>
  <si>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</si>
  <si>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</si>
  <si>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</si>
  <si>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</si>
  <si>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</si>
  <si>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</si>
  <si>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</si>
  <si>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</si>
  <si>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</si>
  <si>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</si>
  <si>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</si>
  <si>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</si>
  <si>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</si>
  <si>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</si>
  <si>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</si>
  <si>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</si>
  <si>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</si>
  <si>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</si>
  <si>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</si>
  <si>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</si>
  <si>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</si>
  <si>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</si>
  <si>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</si>
  <si>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</si>
  <si>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</si>
  <si>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</si>
  <si>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</si>
  <si>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</si>
  <si>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</si>
  <si>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</si>
  <si>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</si>
  <si>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</si>
  <si>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</si>
  <si>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</si>
  <si>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</si>
  <si>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</si>
  <si>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</si>
  <si>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</si>
  <si>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</si>
  <si>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</si>
  <si>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</si>
  <si>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</si>
  <si>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</si>
  <si>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</si>
  <si>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</si>
  <si>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</si>
  <si>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</si>
  <si>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</si>
  <si>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</si>
  <si>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</si>
  <si>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</si>
  <si>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</si>
  <si>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</si>
  <si>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</si>
  <si>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</si>
  <si>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</si>
  <si>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</si>
  <si>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</si>
  <si>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</si>
  <si>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</si>
  <si>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</si>
  <si>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</si>
  <si>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</si>
  <si>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</si>
  <si>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</si>
  <si>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</si>
  <si>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</si>
  <si>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</si>
  <si>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</si>
  <si>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</si>
  <si>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</si>
  <si>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</si>
  <si>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</si>
  <si>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</si>
  <si>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</si>
  <si>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</si>
  <si>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</si>
  <si>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</si>
  <si>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</si>
  <si>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</si>
  <si>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</si>
  <si>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</si>
  <si>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</si>
  <si>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</si>
  <si>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</si>
  <si>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</si>
  <si>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</si>
  <si>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</si>
  <si>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</si>
  <si>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</si>
  <si>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</si>
  <si>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</si>
  <si>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</si>
  <si>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</si>
  <si>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</si>
  <si>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</si>
  <si>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</si>
  <si>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</si>
  <si>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</si>
  <si>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</si>
  <si>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</si>
  <si>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</si>
  <si>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</si>
  <si>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</si>
  <si>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</si>
  <si>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</si>
  <si>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</si>
  <si>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</si>
  <si>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</si>
  <si>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</si>
  <si>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</si>
  <si>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</si>
  <si>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</si>
  <si>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</si>
  <si>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</si>
  <si>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</si>
  <si>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</si>
  <si>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</si>
  <si>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</si>
  <si>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</si>
  <si>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</si>
  <si>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</si>
  <si>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</si>
  <si>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</si>
  <si>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</si>
  <si>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</si>
  <si>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</si>
  <si>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</si>
  <si>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</si>
  <si>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</si>
  <si>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</si>
  <si>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</si>
  <si>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</si>
  <si>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</si>
  <si>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</si>
  <si>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</si>
  <si>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</si>
  <si>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</si>
  <si>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</si>
  <si>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</si>
  <si>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</si>
  <si>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</si>
  <si>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</si>
  <si>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</si>
  <si>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</si>
  <si>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</si>
  <si>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</si>
  <si>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</si>
  <si>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</si>
  <si>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</si>
  <si>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</si>
  <si>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</si>
  <si>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</si>
  <si>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</si>
  <si>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</si>
  <si>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</si>
  <si>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</si>
  <si>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</si>
  <si>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</si>
  <si>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</si>
  <si>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</si>
  <si>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</si>
  <si>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</si>
  <si>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</si>
  <si>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</si>
  <si>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</si>
  <si>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</si>
  <si>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</si>
  <si>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</si>
  <si>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</si>
  <si>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</si>
  <si>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</si>
  <si>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</si>
  <si>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</si>
  <si>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</si>
  <si>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</si>
  <si>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</si>
  <si>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</si>
  <si>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</si>
  <si>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</si>
  <si>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</si>
  <si>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</si>
  <si>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</si>
  <si>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</si>
  <si>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</si>
  <si>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</si>
  <si>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</si>
  <si>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</si>
  <si>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</si>
  <si>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</si>
  <si>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</si>
  <si>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</si>
  <si>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</si>
  <si>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</si>
  <si>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</si>
  <si>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</si>
  <si>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</si>
  <si>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</si>
  <si>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</si>
  <si>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</si>
  <si>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</si>
  <si>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</si>
  <si>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</si>
  <si>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</si>
  <si>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</si>
  <si>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</si>
  <si>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</si>
  <si>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</si>
  <si>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</si>
  <si>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</si>
  <si>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</si>
  <si>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</si>
  <si>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</si>
  <si>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</si>
  <si>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</si>
  <si>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</si>
  <si>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</si>
  <si>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</si>
  <si>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</si>
  <si>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</si>
  <si>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</si>
  <si>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</si>
  <si>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</si>
  <si>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</si>
  <si>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</si>
  <si>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</si>
  <si>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</si>
  <si>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</si>
  <si>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</si>
  <si>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</si>
  <si>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</si>
  <si>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</si>
  <si>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</si>
  <si>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</si>
  <si>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</si>
  <si>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</si>
  <si>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</si>
  <si>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</si>
  <si>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</si>
  <si>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</si>
  <si>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</si>
  <si>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</si>
  <si>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</si>
  <si>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</si>
  <si>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</si>
  <si>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</si>
  <si>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</si>
  <si>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</si>
  <si>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</si>
  <si>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</si>
  <si>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</si>
  <si>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</si>
  <si>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</si>
  <si>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</si>
  <si>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</si>
  <si>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</si>
  <si>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</si>
  <si>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</si>
  <si>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</si>
  <si>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</si>
  <si>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</si>
  <si>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</si>
  <si>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</si>
  <si>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</si>
  <si>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</si>
  <si>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</si>
  <si>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</si>
  <si>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</si>
  <si>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</si>
  <si>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</si>
  <si>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</si>
  <si>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</si>
  <si>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</si>
  <si>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</si>
  <si>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</si>
  <si>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</si>
  <si>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</si>
  <si>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</si>
  <si>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</si>
  <si>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</si>
  <si>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</si>
  <si>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</si>
  <si>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</si>
  <si>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</si>
  <si>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</si>
  <si>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</si>
  <si>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</si>
  <si>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</si>
  <si>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</si>
  <si>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</si>
  <si>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</si>
  <si>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</si>
  <si>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</si>
  <si>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</si>
  <si>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</si>
  <si>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</si>
  <si>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</si>
  <si>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</si>
  <si>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</si>
  <si>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</si>
  <si>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</si>
  <si>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</si>
  <si>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</si>
  <si>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</si>
  <si>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</si>
  <si>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</si>
  <si>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</si>
  <si>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</si>
  <si>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</si>
  <si>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</si>
  <si>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</si>
  <si>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</si>
  <si>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</si>
  <si>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</si>
  <si>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</si>
  <si>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</si>
  <si>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</si>
  <si>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</si>
  <si>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</si>
  <si>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</si>
  <si>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</si>
  <si>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</si>
  <si>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</si>
  <si>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</si>
  <si>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</si>
  <si>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</si>
  <si>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</si>
  <si>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</si>
  <si>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</si>
  <si>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</si>
  <si>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</si>
  <si>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</si>
  <si>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</si>
  <si>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</si>
  <si>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</si>
  <si>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</si>
  <si>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</si>
  <si>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</si>
  <si>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</si>
  <si>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</si>
  <si>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</si>
  <si>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</si>
  <si>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</si>
  <si>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</si>
  <si>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</si>
  <si>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</si>
  <si>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</si>
  <si>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</si>
  <si>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</si>
  <si>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</si>
  <si>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</si>
  <si>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</si>
  <si>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</si>
  <si>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</si>
  <si>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</si>
  <si>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</si>
  <si>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</si>
  <si>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</si>
  <si>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</si>
  <si>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</si>
  <si>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</si>
  <si>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</si>
  <si>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</si>
  <si>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</si>
  <si>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</si>
  <si>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</si>
  <si>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</si>
  <si>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</si>
  <si>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</si>
  <si>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</si>
  <si>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</si>
  <si>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</si>
  <si>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</si>
  <si>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</si>
  <si>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</si>
  <si>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</si>
  <si>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</si>
  <si>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</si>
  <si>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</si>
  <si>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</si>
  <si>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</si>
  <si>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</si>
  <si>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</si>
  <si>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</si>
  <si>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</si>
  <si>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</si>
  <si>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</si>
  <si>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</si>
  <si>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</si>
  <si>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</si>
  <si>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</si>
  <si>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</si>
  <si>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</si>
  <si>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</si>
  <si>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</si>
  <si>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</si>
  <si>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</si>
  <si>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</si>
  <si>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</si>
  <si>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</si>
  <si>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</si>
  <si>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</si>
  <si>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</si>
  <si>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</si>
  <si>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</si>
  <si>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</si>
  <si>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</si>
  <si>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</si>
  <si>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</si>
  <si>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</si>
  <si>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</si>
  <si>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</si>
  <si>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</si>
  <si>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</si>
  <si>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</si>
  <si>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</si>
  <si>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</si>
  <si>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</si>
  <si>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</si>
  <si>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</si>
  <si>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</si>
  <si>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</si>
  <si>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</si>
  <si>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</si>
  <si>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</si>
  <si>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</si>
  <si>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</si>
  <si>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</si>
  <si>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</si>
  <si>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</si>
  <si>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</si>
  <si>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</si>
  <si>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</si>
  <si>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</si>
  <si>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</si>
  <si>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</si>
  <si>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</si>
  <si>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</si>
  <si>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</si>
  <si>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</si>
  <si>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</si>
  <si>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</si>
  <si>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</si>
  <si>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</si>
  <si>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</si>
  <si>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</si>
  <si>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</si>
  <si>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</si>
  <si>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</si>
  <si>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</si>
  <si>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</si>
  <si>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</si>
  <si>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</si>
  <si>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</si>
  <si>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</si>
  <si>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</si>
  <si>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</si>
  <si>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</si>
  <si>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</si>
  <si>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</si>
  <si>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</si>
  <si>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</si>
  <si>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</si>
  <si>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</si>
  <si>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</si>
  <si>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</si>
  <si>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</si>
  <si>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</si>
  <si>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</si>
  <si>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</si>
  <si>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</si>
  <si>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</si>
  <si>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</si>
  <si>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</si>
  <si>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</si>
  <si>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</si>
  <si>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</si>
  <si>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</si>
  <si>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</si>
  <si>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</si>
  <si>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</si>
  <si>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</si>
  <si>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</si>
  <si>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</si>
  <si>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</si>
  <si>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</si>
  <si>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</si>
  <si>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</si>
  <si>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</si>
  <si>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</si>
  <si>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</si>
  <si>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</si>
  <si>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</si>
  <si>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</si>
  <si>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</si>
  <si>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</si>
  <si>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</si>
  <si>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</si>
  <si>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</si>
  <si>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</si>
  <si>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</si>
  <si>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</si>
  <si>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</si>
  <si>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</si>
  <si>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</si>
  <si>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</si>
  <si>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</si>
  <si>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</si>
  <si>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</si>
  <si>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</si>
  <si>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</si>
  <si>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</si>
  <si>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</si>
  <si>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</si>
  <si>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</si>
  <si>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</si>
  <si>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</si>
  <si>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</si>
  <si>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</si>
  <si>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</si>
  <si>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</si>
  <si>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</si>
  <si>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</si>
  <si>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</si>
  <si>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</si>
  <si>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</si>
  <si>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</si>
  <si>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</si>
  <si>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</si>
  <si>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</si>
  <si>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</si>
  <si>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</si>
  <si>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</si>
  <si>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</si>
  <si>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</si>
  <si>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</si>
  <si>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</si>
  <si>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</si>
  <si>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</si>
  <si>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</si>
  <si>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</si>
  <si>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</si>
  <si>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</si>
  <si>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</si>
  <si>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</si>
  <si>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</si>
  <si>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</si>
  <si>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</si>
  <si>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</si>
  <si>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</si>
  <si>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</si>
  <si>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</si>
  <si>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</si>
  <si>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</si>
  <si>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</si>
  <si>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</si>
  <si>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</si>
  <si>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</si>
  <si>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</si>
  <si>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</si>
  <si>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</si>
  <si>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</si>
  <si>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</si>
  <si>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</si>
  <si>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</si>
  <si>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</si>
  <si>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</si>
  <si>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</si>
  <si>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</si>
  <si>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</si>
  <si>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</si>
  <si>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</si>
  <si>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</si>
  <si>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</si>
  <si>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</si>
  <si>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</si>
  <si>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</si>
  <si>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</si>
  <si>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</si>
  <si>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</si>
  <si>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</si>
  <si>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</si>
  <si>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</si>
  <si>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</si>
  <si>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</si>
  <si>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</si>
  <si>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</si>
  <si>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</si>
  <si>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</si>
  <si>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</si>
  <si>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</si>
  <si>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</si>
  <si>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</si>
  <si>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</si>
  <si>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</si>
  <si>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</si>
  <si>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</si>
  <si>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</si>
  <si>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</si>
  <si>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</si>
  <si>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</si>
  <si>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</si>
  <si>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</si>
  <si>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</si>
  <si>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</si>
  <si>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</si>
  <si>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</si>
  <si>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</si>
  <si>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</si>
  <si>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</si>
  <si>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</si>
  <si>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</si>
  <si>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</si>
  <si>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</si>
  <si>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</si>
  <si>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</si>
  <si>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</si>
  <si>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</si>
  <si>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</si>
  <si>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</si>
  <si>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</si>
  <si>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</si>
  <si>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</si>
  <si>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</si>
  <si>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</si>
  <si>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</si>
  <si>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</si>
  <si>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</si>
  <si>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</si>
  <si>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</si>
  <si>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</si>
  <si>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</si>
  <si>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</si>
  <si>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</si>
  <si>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</si>
  <si>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</si>
  <si>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</si>
  <si>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</si>
  <si>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</si>
  <si>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</si>
  <si>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</si>
  <si>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</si>
  <si>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</si>
  <si>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</si>
  <si>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</si>
  <si>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</si>
  <si>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</si>
  <si>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</si>
  <si>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</si>
  <si>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</si>
  <si>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</si>
  <si>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</si>
  <si>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</si>
  <si>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</si>
  <si>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</si>
  <si>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</si>
  <si>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</si>
  <si>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</si>
  <si>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</si>
  <si>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</si>
  <si>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</si>
  <si>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</si>
  <si>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</si>
  <si>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</si>
  <si>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</si>
  <si>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</si>
  <si>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</si>
  <si>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</si>
  <si>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</si>
  <si>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</si>
  <si>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</si>
  <si>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</si>
  <si>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</si>
  <si>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</si>
  <si>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</si>
  <si>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</si>
  <si>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</si>
  <si>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</si>
  <si>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</si>
  <si>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</si>
  <si>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</si>
  <si>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</si>
  <si>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</si>
  <si>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</si>
  <si>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</si>
  <si>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</si>
  <si>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</si>
  <si>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</si>
  <si>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</si>
  <si>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</si>
  <si>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</si>
  <si>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</si>
  <si>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</si>
  <si>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</si>
  <si>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</si>
  <si>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</si>
  <si>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</si>
  <si>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</si>
  <si>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</si>
  <si>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</si>
  <si>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</si>
  <si>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</si>
  <si>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</si>
  <si>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</si>
  <si>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</si>
  <si>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</si>
  <si>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</si>
  <si>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</si>
  <si>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</si>
  <si>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</si>
  <si>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</si>
  <si>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</si>
  <si>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</si>
  <si>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</si>
  <si>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</si>
  <si>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</si>
  <si>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</si>
  <si>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</si>
  <si>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</si>
  <si>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</si>
  <si>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</si>
  <si>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</si>
  <si>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</si>
  <si>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</si>
  <si>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</si>
  <si>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</si>
  <si>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</si>
  <si>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</si>
  <si>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</si>
  <si>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</si>
  <si>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</si>
  <si>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</si>
  <si>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</si>
  <si>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</si>
  <si>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</si>
  <si>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</si>
  <si>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</si>
  <si>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</si>
  <si>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</si>
  <si>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</si>
  <si>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</si>
  <si>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</si>
  <si>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</si>
  <si>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</si>
  <si>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</si>
  <si>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</si>
  <si>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</si>
  <si>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</si>
  <si>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</si>
  <si>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</si>
  <si>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</si>
  <si>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</si>
  <si>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</si>
  <si>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</si>
  <si>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</si>
  <si>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</si>
  <si>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</si>
  <si>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</si>
  <si>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</si>
  <si>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</si>
  <si>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</si>
  <si>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</si>
  <si>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</si>
  <si>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</si>
  <si>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</si>
  <si>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</si>
  <si>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</si>
  <si>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</si>
  <si>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</si>
  <si>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</si>
  <si>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</si>
  <si>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</si>
  <si>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</si>
  <si>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</si>
  <si>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</si>
  <si>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</si>
  <si>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</si>
  <si>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</si>
  <si>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</si>
  <si>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</si>
  <si>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</si>
  <si>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</si>
  <si>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</si>
  <si>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</si>
  <si>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</si>
  <si>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</si>
  <si>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</si>
  <si>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</si>
  <si>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</si>
  <si>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</si>
  <si>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</si>
  <si>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</si>
  <si>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</si>
  <si>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</si>
  <si>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</si>
  <si>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</si>
  <si>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</si>
  <si>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</si>
  <si>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</si>
  <si>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</si>
  <si>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</si>
  <si>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</si>
  <si>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</si>
  <si>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</si>
  <si>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</si>
  <si>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</si>
  <si>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</si>
  <si>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</si>
  <si>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</si>
  <si>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</si>
  <si>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</si>
  <si>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</si>
  <si>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</si>
  <si>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</si>
  <si>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</si>
  <si>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</si>
  <si>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</si>
  <si>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</si>
  <si>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</si>
  <si>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</si>
  <si>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</si>
  <si>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</si>
  <si>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</si>
  <si>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</si>
  <si>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</si>
  <si>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</si>
  <si>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</si>
  <si>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</si>
  <si>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</si>
  <si>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</si>
  <si>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</si>
  <si>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</si>
  <si>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</si>
  <si>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</si>
  <si>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</si>
  <si>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</si>
  <si>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</si>
  <si>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</si>
  <si>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</si>
  <si>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</si>
  <si>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</si>
  <si>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</si>
  <si>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</si>
  <si>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</si>
  <si>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</si>
  <si>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</si>
  <si>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</si>
  <si>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</si>
  <si>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</si>
  <si>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</si>
  <si>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</si>
  <si>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</si>
  <si>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</si>
  <si>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</si>
  <si>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</si>
  <si>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</si>
  <si>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</si>
  <si>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</si>
  <si>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</si>
  <si>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</si>
  <si>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</si>
  <si>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</si>
  <si>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</si>
  <si>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</si>
  <si>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</si>
  <si>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</si>
  <si>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</si>
  <si>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</si>
  <si>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</si>
  <si>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</si>
  <si>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</si>
  <si>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</si>
  <si>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</si>
  <si>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</si>
  <si>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</si>
  <si>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</si>
  <si>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</si>
  <si>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</si>
  <si>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</si>
  <si>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</si>
  <si>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</si>
  <si>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</si>
  <si>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</si>
  <si>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</si>
  <si>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</si>
  <si>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</si>
  <si>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</si>
  <si>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</si>
  <si>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</si>
  <si>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</si>
  <si>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</si>
  <si>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</si>
  <si>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</si>
  <si>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</si>
  <si>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</si>
  <si>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</si>
  <si>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</si>
  <si>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</si>
  <si>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</si>
  <si>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</si>
  <si>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</si>
  <si>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</si>
  <si>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</si>
  <si>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</si>
  <si>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</si>
  <si>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</si>
  <si>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</si>
  <si>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</si>
  <si>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</si>
  <si>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</si>
  <si>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</si>
  <si>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</si>
  <si>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</si>
  <si>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</si>
  <si>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</si>
  <si>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</si>
  <si>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</si>
  <si>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</si>
  <si>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</si>
  <si>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</si>
  <si>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</si>
  <si>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</si>
  <si>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</si>
  <si>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</si>
  <si>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</si>
  <si>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</si>
  <si>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</si>
  <si>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</si>
  <si>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</si>
  <si>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</si>
  <si>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</si>
  <si>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</si>
  <si>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</si>
  <si>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</si>
  <si>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</si>
  <si>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</si>
  <si>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</si>
  <si>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</si>
  <si>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</si>
  <si>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</si>
  <si>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</si>
  <si>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</si>
  <si>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</si>
  <si>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</si>
  <si>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</si>
  <si>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</si>
  <si>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</si>
  <si>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</si>
  <si>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</si>
  <si>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</si>
  <si>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</si>
  <si>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</si>
  <si>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</si>
  <si>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</si>
  <si>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</si>
  <si>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</si>
  <si>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</si>
  <si>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</si>
  <si>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</si>
  <si>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</si>
  <si>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</si>
  <si>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</si>
  <si>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</si>
  <si>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</si>
  <si>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</si>
  <si>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</si>
  <si>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</si>
  <si>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</si>
  <si>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</si>
  <si>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</si>
  <si>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</si>
  <si>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</si>
  <si>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</si>
  <si>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</si>
  <si>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</si>
  <si>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</si>
  <si>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</si>
  <si>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</si>
  <si>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</si>
  <si>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</si>
  <si>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</si>
  <si>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</si>
  <si>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</si>
  <si>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</si>
  <si>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</si>
  <si>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</si>
  <si>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</si>
  <si>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</si>
  <si>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</si>
  <si>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</si>
  <si>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</si>
  <si>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</si>
  <si>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</si>
  <si>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</si>
  <si>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</si>
  <si>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</si>
  <si>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</si>
  <si>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</si>
  <si>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</si>
  <si>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</si>
  <si>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</si>
  <si>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</si>
  <si>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</si>
  <si>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</si>
  <si>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</si>
  <si>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</si>
  <si>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</si>
  <si>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</si>
  <si>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</si>
  <si>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</si>
  <si>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</si>
  <si>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</si>
  <si>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</si>
  <si>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</si>
  <si>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</si>
  <si>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</si>
  <si>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</si>
  <si>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</si>
  <si>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</si>
  <si>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</si>
  <si>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</si>
  <si>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</si>
  <si>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</si>
  <si>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</si>
  <si>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</si>
  <si>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</si>
  <si>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</si>
  <si>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</si>
  <si>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</si>
  <si>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</si>
  <si>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</si>
  <si>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</si>
  <si>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</si>
  <si>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</si>
  <si>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</si>
  <si>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</si>
  <si>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</si>
  <si>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</si>
  <si>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</si>
  <si>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</si>
  <si>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</si>
  <si>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</si>
  <si>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</si>
  <si>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</si>
  <si>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</si>
  <si>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</si>
  <si>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</si>
  <si>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</si>
  <si>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</si>
  <si>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</si>
  <si>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</si>
  <si>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</si>
  <si>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</si>
  <si>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</si>
  <si>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</si>
  <si>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</si>
  <si>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</si>
  <si>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</si>
  <si>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</si>
  <si>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</si>
  <si>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</si>
  <si>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</si>
  <si>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</si>
  <si>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</si>
  <si>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</si>
  <si>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</si>
  <si>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</si>
  <si>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</si>
  <si>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</si>
  <si>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</si>
  <si>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</si>
  <si>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</si>
  <si>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</si>
  <si>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</si>
  <si>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</si>
  <si>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</si>
  <si>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</si>
  <si>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</si>
  <si>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</si>
  <si>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</si>
  <si>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</si>
  <si>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</si>
  <si>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</si>
  <si>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</si>
  <si>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</si>
  <si>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</si>
  <si>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</si>
  <si>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</si>
  <si>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</si>
  <si>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</si>
  <si>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</si>
  <si>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</si>
  <si>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</si>
  <si>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</si>
  <si>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</si>
  <si>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</si>
  <si>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</si>
  <si>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</si>
  <si>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</si>
  <si>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</si>
  <si>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</si>
  <si>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</si>
  <si>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</si>
  <si>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</si>
  <si>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</si>
  <si>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</si>
  <si>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</si>
  <si>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</si>
  <si>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</si>
  <si>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</si>
  <si>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</si>
  <si>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</si>
  <si>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</si>
  <si>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</si>
  <si>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</si>
  <si>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</si>
  <si>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</si>
  <si>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</si>
  <si>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</si>
  <si>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</si>
  <si>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</si>
  <si>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</si>
  <si>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</si>
  <si>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</si>
  <si>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</si>
  <si>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</si>
  <si>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</si>
  <si>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</si>
  <si>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</si>
  <si>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</si>
  <si>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</si>
  <si>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</si>
  <si>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</si>
  <si>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</si>
  <si>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</si>
  <si>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</si>
  <si>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</si>
  <si>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</si>
  <si>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</si>
  <si>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</si>
  <si>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</si>
  <si>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</si>
  <si>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</si>
  <si>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</si>
  <si>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</si>
  <si>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</si>
  <si>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</si>
  <si>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</si>
  <si>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</si>
  <si>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</si>
  <si>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</si>
  <si>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</si>
  <si>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</si>
  <si>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</si>
  <si>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</si>
  <si>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</si>
  <si>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</si>
  <si>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</si>
  <si>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</si>
  <si>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</si>
  <si>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</si>
  <si>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</si>
  <si>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</si>
  <si>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</si>
  <si>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</si>
  <si>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</si>
  <si>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</si>
  <si>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</si>
  <si>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</si>
  <si>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</si>
  <si>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</si>
  <si>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</si>
  <si>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</si>
  <si>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</si>
  <si>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</si>
  <si>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</si>
  <si>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</si>
  <si>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</si>
  <si>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</si>
  <si>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</si>
  <si>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</si>
  <si>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</si>
  <si>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</si>
  <si>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</si>
  <si>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</si>
  <si>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</si>
  <si>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</si>
  <si>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</si>
  <si>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</si>
  <si>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</si>
  <si>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</si>
  <si>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</si>
  <si>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</si>
  <si>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</si>
  <si>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</si>
  <si>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</si>
  <si>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</si>
  <si>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</si>
  <si>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</si>
  <si>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</si>
  <si>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</si>
  <si>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</si>
  <si>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</si>
  <si>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</si>
  <si>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</si>
  <si>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</si>
  <si>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</si>
  <si>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</si>
  <si>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</si>
  <si>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</si>
  <si>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</si>
  <si>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</si>
  <si>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</si>
  <si>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</si>
  <si>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</si>
  <si>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</si>
  <si>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</si>
  <si>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</si>
  <si>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</si>
  <si>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</si>
  <si>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</si>
  <si>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</si>
  <si>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</si>
  <si>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</si>
  <si>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</si>
  <si>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</si>
  <si>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</si>
  <si>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</si>
  <si>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</si>
  <si>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</si>
  <si>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</si>
  <si>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</si>
  <si>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</si>
  <si>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</si>
  <si>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</si>
  <si>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</si>
  <si>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</si>
  <si>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</si>
  <si>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</si>
  <si>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</si>
  <si>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</si>
  <si>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</si>
  <si>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</si>
  <si>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</si>
  <si>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</si>
  <si>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</si>
  <si>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</si>
  <si>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</si>
  <si>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</si>
  <si>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</si>
  <si>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</si>
  <si>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</si>
  <si>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</si>
  <si>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</si>
  <si>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</si>
  <si>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</si>
  <si>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</si>
  <si>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</si>
  <si>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</si>
  <si>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</si>
  <si>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</si>
  <si>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</si>
  <si>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</si>
  <si>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</si>
  <si>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</si>
  <si>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</si>
  <si>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</si>
  <si>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</si>
  <si>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</si>
  <si>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</si>
  <si>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</si>
  <si>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</si>
  <si>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</si>
  <si>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</si>
  <si>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</si>
  <si>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</si>
  <si>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</si>
  <si>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</si>
  <si>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</si>
  <si>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</si>
  <si>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</si>
  <si>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</si>
  <si>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</si>
  <si>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</si>
  <si>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</si>
  <si>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</si>
  <si>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</si>
  <si>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</si>
  <si>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</si>
  <si>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</si>
  <si>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</si>
  <si>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</si>
  <si>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</si>
  <si>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</si>
  <si>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</si>
  <si>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</si>
  <si>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</si>
  <si>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</si>
  <si>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</si>
  <si>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</si>
  <si>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</si>
  <si>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</si>
  <si>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</si>
  <si>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</si>
  <si>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</si>
  <si>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</si>
  <si>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</si>
  <si>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</si>
  <si>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</si>
  <si>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</si>
  <si>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</si>
  <si>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</si>
  <si>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</si>
  <si>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</si>
  <si>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</si>
  <si>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</si>
  <si>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</si>
  <si>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</si>
  <si>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</si>
  <si>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</si>
  <si>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</si>
  <si>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</si>
  <si>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</si>
  <si>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</si>
  <si>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</si>
  <si>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</si>
  <si>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</si>
  <si>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</si>
  <si>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</si>
  <si>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</si>
  <si>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</si>
  <si>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</si>
  <si>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</si>
  <si>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</si>
  <si>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</si>
  <si>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</si>
  <si>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</si>
  <si>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</si>
  <si>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</si>
  <si>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</si>
  <si>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</si>
  <si>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</si>
  <si>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</si>
  <si>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</si>
  <si>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</si>
  <si>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</si>
  <si>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</si>
  <si>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</si>
  <si>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</si>
  <si>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</si>
  <si>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</si>
  <si>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</si>
  <si>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</si>
  <si>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</si>
  <si>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</si>
  <si>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</si>
  <si>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</si>
  <si>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</si>
  <si>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</si>
  <si>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</si>
  <si>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</si>
  <si>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</si>
  <si>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</si>
  <si>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</si>
  <si>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</si>
  <si>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</si>
  <si>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</si>
  <si>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</si>
  <si>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</si>
  <si>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</si>
  <si>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</si>
  <si>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</si>
  <si>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</si>
  <si>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</si>
  <si>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</si>
  <si>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</si>
  <si>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</si>
  <si>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</si>
  <si>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</si>
  <si>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</si>
  <si>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</si>
  <si>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</si>
  <si>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</si>
  <si>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</si>
  <si>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</si>
  <si>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</si>
  <si>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</si>
  <si>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</si>
  <si>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</si>
  <si>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</si>
  <si>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</si>
  <si>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</si>
  <si>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</si>
  <si>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</si>
  <si>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</si>
  <si>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</si>
  <si>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</si>
  <si>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</si>
  <si>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</si>
  <si>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</si>
  <si>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</si>
  <si>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</si>
  <si>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</si>
  <si>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</si>
  <si>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</si>
  <si>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</si>
  <si>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</si>
  <si>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</si>
  <si>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</si>
  <si>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</si>
  <si>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</si>
  <si>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</si>
  <si>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</si>
  <si>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</si>
  <si>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</si>
  <si>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</si>
  <si>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</si>
  <si>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</si>
  <si>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</si>
  <si>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</si>
  <si>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</si>
  <si>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</si>
  <si>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</si>
  <si>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</si>
  <si>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</si>
  <si>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</si>
  <si>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</si>
  <si>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</si>
  <si>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</si>
  <si>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</si>
  <si>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</si>
  <si>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</si>
  <si>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</si>
  <si>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</si>
  <si>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</si>
  <si>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</si>
  <si>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</si>
  <si>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</si>
  <si>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</si>
  <si>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</si>
  <si>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</si>
  <si>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</si>
  <si>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</si>
  <si>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</si>
  <si>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</si>
  <si>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</si>
  <si>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</si>
  <si>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</si>
  <si>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</si>
  <si>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</si>
  <si>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</si>
  <si>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</si>
  <si>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</si>
  <si>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</si>
  <si>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</si>
  <si>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</si>
  <si>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</si>
  <si>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</si>
  <si>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</si>
  <si>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</si>
  <si>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</si>
  <si>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</si>
  <si>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</si>
  <si>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</si>
  <si>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</si>
  <si>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</si>
  <si>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</si>
  <si>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</si>
  <si>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</si>
  <si>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</si>
  <si>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</si>
  <si>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</si>
  <si>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</si>
  <si>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</si>
  <si>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</si>
  <si>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</si>
  <si>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</si>
  <si>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</si>
  <si>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</si>
  <si>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</si>
  <si>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</si>
  <si>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</si>
  <si>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</si>
  <si>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</si>
  <si>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</si>
  <si>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</si>
  <si>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</si>
  <si>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</si>
  <si>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</si>
  <si>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</si>
  <si>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</si>
  <si>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</si>
  <si>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</si>
  <si>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</si>
  <si>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</si>
  <si>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</si>
  <si>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</si>
  <si>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</si>
  <si>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</si>
  <si>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</si>
  <si>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</si>
  <si>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</si>
  <si>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</si>
  <si>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</si>
  <si>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</si>
  <si>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</si>
  <si>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</si>
  <si>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</si>
  <si>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</si>
  <si>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</si>
  <si>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</si>
  <si>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</si>
  <si>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</si>
  <si>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</si>
  <si>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</si>
  <si>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</si>
  <si>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</si>
  <si>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</si>
  <si>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</si>
  <si>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</si>
  <si>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</si>
  <si>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</si>
  <si>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</si>
  <si>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</si>
  <si>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</si>
  <si>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</si>
  <si>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</si>
  <si>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</si>
  <si>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</si>
  <si>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</si>
  <si>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</si>
  <si>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</si>
  <si>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</si>
  <si>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</si>
  <si>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</si>
  <si>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</si>
  <si>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</si>
  <si>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</si>
  <si>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</si>
  <si>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</si>
  <si>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</si>
  <si>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</si>
  <si>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</si>
  <si>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</si>
  <si>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</si>
  <si>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</si>
  <si>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</si>
  <si>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</si>
  <si>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</si>
  <si>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</si>
  <si>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</si>
  <si>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</si>
  <si>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</si>
  <si>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</si>
  <si>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</si>
  <si>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</si>
  <si>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</si>
  <si>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</si>
  <si>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</si>
  <si>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</si>
  <si>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</si>
  <si>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</si>
  <si>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</si>
  <si>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</si>
  <si>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</si>
  <si>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</si>
  <si>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</si>
  <si>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</si>
  <si>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</si>
  <si>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</si>
  <si>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</si>
  <si>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</si>
  <si>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</si>
  <si>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</si>
  <si>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</si>
  <si>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</si>
  <si>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</si>
  <si>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</si>
  <si>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</si>
  <si>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</si>
  <si>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</si>
  <si>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</si>
  <si>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</si>
  <si>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</si>
  <si>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</si>
  <si>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</si>
  <si>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</si>
  <si>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</si>
  <si>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</si>
  <si>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</si>
  <si>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</si>
  <si>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</si>
  <si>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</si>
  <si>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</si>
  <si>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</si>
  <si>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</si>
  <si>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</si>
  <si>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</si>
  <si>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</si>
  <si>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</si>
  <si>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</si>
  <si>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</si>
  <si>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</si>
  <si>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</si>
  <si>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</si>
  <si>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</si>
  <si>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</si>
  <si>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</si>
  <si>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</si>
  <si>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</si>
  <si>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</si>
  <si>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</si>
  <si>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</si>
  <si>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</si>
  <si>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</si>
  <si>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</si>
  <si>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</si>
  <si>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</si>
  <si>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</si>
  <si>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</si>
  <si>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</si>
  <si>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</si>
  <si>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</si>
  <si>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</si>
  <si>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</si>
  <si>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</si>
  <si>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</si>
  <si>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</si>
  <si>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</si>
  <si>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</si>
  <si>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</si>
  <si>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</si>
  <si>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</si>
  <si>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</si>
  <si>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</si>
  <si>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</si>
  <si>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</si>
  <si>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</si>
  <si>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</si>
  <si>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</si>
  <si>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</si>
  <si>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</si>
  <si>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</si>
  <si>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</si>
  <si>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</si>
  <si>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</si>
  <si>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</si>
  <si>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</si>
  <si>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</si>
  <si>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</si>
  <si>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</si>
  <si>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</si>
  <si>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</si>
  <si>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</si>
  <si>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</si>
  <si>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</si>
  <si>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</si>
  <si>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</si>
  <si>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</si>
  <si>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</si>
  <si>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</si>
  <si>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</si>
  <si>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</si>
  <si>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</si>
  <si>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</si>
  <si>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</si>
  <si>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</si>
  <si>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</si>
  <si>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</si>
  <si>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</si>
  <si>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</si>
  <si>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</si>
  <si>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</si>
  <si>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</si>
  <si>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</si>
  <si>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</si>
  <si>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</si>
  <si>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</si>
  <si>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</si>
  <si>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</si>
  <si>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</si>
  <si>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</si>
  <si>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</si>
  <si>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</si>
  <si>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</si>
  <si>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</si>
  <si>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</si>
  <si>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</si>
  <si>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</si>
  <si>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</si>
  <si>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</si>
  <si>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</si>
  <si>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</si>
  <si>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</si>
  <si>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</si>
  <si>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</si>
  <si>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</si>
  <si>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</si>
  <si>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</si>
  <si>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</si>
  <si>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</si>
  <si>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</si>
  <si>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</si>
  <si>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</si>
  <si>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</si>
  <si>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</si>
  <si>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</si>
  <si>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</si>
  <si>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</si>
  <si>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</si>
  <si>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</si>
  <si>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</si>
  <si>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</si>
  <si>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</si>
  <si>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</si>
  <si>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</si>
  <si>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</si>
  <si>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</si>
  <si>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</si>
  <si>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</si>
  <si>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</si>
  <si>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</si>
  <si>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</si>
  <si>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</si>
  <si>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</si>
  <si>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</si>
  <si>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</si>
  <si>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</si>
  <si>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</si>
  <si>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</si>
  <si>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</si>
  <si>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</si>
  <si>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</si>
  <si>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</si>
  <si>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</si>
  <si>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</si>
  <si>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</si>
  <si>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</si>
  <si>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</si>
  <si>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</si>
  <si>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</si>
  <si>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</si>
  <si>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</si>
  <si>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</si>
  <si>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</si>
  <si>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</si>
  <si>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</si>
  <si>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</si>
  <si>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</si>
  <si>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</si>
  <si>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</si>
  <si>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</si>
  <si>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</si>
  <si>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</si>
  <si>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</si>
  <si>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</si>
  <si>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</si>
  <si>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</si>
  <si>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</si>
  <si>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</si>
  <si>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</si>
  <si>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</si>
  <si>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</si>
  <si>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</si>
  <si>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</si>
  <si>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</si>
  <si>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</si>
  <si>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</si>
  <si>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</si>
  <si>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</si>
  <si>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</si>
  <si>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</si>
  <si>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</si>
  <si>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</si>
  <si>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</si>
  <si>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</si>
  <si>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</si>
  <si>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</si>
  <si>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</si>
  <si>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</si>
  <si>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</si>
  <si>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</si>
  <si>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</si>
  <si>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</si>
  <si>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</si>
  <si>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</si>
  <si>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</si>
  <si>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</si>
  <si>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</si>
  <si>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</si>
  <si>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</si>
  <si>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</si>
  <si>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</si>
  <si>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</si>
  <si>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</si>
  <si>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</si>
  <si>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</si>
  <si>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</si>
  <si>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</si>
  <si>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</si>
  <si>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</si>
  <si>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</si>
  <si>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</si>
  <si>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</si>
  <si>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</si>
  <si>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</si>
  <si>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</si>
  <si>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</si>
  <si>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</si>
  <si>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</si>
  <si>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</si>
  <si>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</si>
  <si>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</si>
  <si>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</si>
  <si>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</si>
  <si>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</si>
  <si>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</si>
  <si>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</si>
  <si>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</si>
  <si>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</si>
  <si>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</si>
  <si>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</si>
  <si>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</si>
  <si>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</si>
  <si>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</si>
  <si>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</si>
  <si>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</si>
  <si>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</si>
  <si>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</si>
  <si>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</si>
  <si>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</si>
  <si>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</si>
  <si>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</si>
  <si>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</si>
  <si>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</si>
  <si>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</si>
  <si>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</si>
  <si>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</si>
  <si>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</si>
  <si>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</si>
  <si>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</si>
  <si>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</si>
  <si>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</si>
  <si>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</si>
  <si>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</si>
  <si>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</si>
  <si>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</si>
  <si>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</si>
  <si>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</si>
  <si>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</si>
  <si>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</si>
  <si>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</si>
  <si>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</si>
  <si>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</si>
  <si>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</si>
  <si>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</si>
  <si>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</si>
  <si>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</si>
  <si>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</si>
  <si>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</si>
  <si>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</si>
  <si>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</si>
  <si>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</si>
  <si>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</si>
  <si>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</si>
  <si>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</si>
  <si>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</si>
  <si>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</si>
  <si>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</si>
  <si>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</si>
  <si>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</si>
  <si>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</si>
  <si>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</si>
  <si>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</si>
  <si>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</si>
  <si>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</si>
  <si>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</si>
  <si>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</si>
  <si>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</si>
  <si>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</si>
  <si>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</si>
  <si>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</si>
  <si>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</si>
  <si>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</si>
  <si>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</si>
  <si>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</si>
  <si>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</si>
  <si>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</si>
  <si>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</si>
  <si>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</si>
  <si>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</si>
  <si>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</si>
  <si>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</si>
  <si>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</si>
  <si>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</si>
  <si>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</si>
  <si>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</si>
  <si>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</si>
  <si>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</si>
  <si>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</si>
  <si>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</si>
  <si>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</si>
  <si>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</si>
  <si>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</si>
  <si>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</si>
  <si>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</si>
  <si>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</si>
  <si>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</si>
  <si>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</si>
  <si>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</si>
  <si>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</si>
  <si>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</si>
  <si>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</si>
  <si>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</si>
  <si>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</si>
  <si>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</si>
  <si>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</si>
  <si>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</si>
  <si>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</si>
  <si>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</si>
  <si>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</si>
  <si>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</si>
  <si>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</si>
  <si>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</si>
  <si>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</si>
  <si>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</si>
  <si>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</si>
  <si>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</si>
  <si>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</si>
  <si>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</si>
  <si>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</si>
  <si>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</si>
  <si>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</si>
  <si>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</si>
  <si>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</si>
  <si>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</si>
  <si>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</si>
  <si>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</si>
  <si>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</si>
  <si>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</si>
  <si>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</si>
  <si>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</si>
  <si>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</si>
  <si>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</si>
  <si>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</si>
  <si>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</si>
  <si>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</si>
  <si>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</si>
  <si>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</si>
  <si>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</si>
  <si>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</si>
  <si>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</si>
  <si>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</si>
  <si>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</si>
  <si>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</si>
  <si>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</si>
  <si>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</si>
  <si>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</si>
  <si>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</si>
  <si>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</si>
  <si>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</si>
  <si>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</si>
  <si>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</si>
  <si>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</si>
  <si>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</si>
  <si>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</si>
  <si>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</si>
  <si>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</si>
  <si>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</si>
  <si>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</si>
  <si>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</si>
  <si>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</si>
  <si>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</si>
  <si>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</si>
  <si>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</si>
  <si>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</si>
  <si>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</si>
  <si>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</si>
  <si>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</si>
  <si>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</si>
  <si>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</si>
  <si>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</si>
  <si>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</si>
  <si>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</si>
  <si>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</si>
  <si>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</si>
  <si>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</si>
  <si>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</si>
  <si>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</si>
  <si>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</si>
  <si>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</si>
  <si>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</si>
  <si>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</si>
  <si>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</si>
  <si>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</si>
  <si>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</si>
  <si>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</si>
  <si>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</si>
  <si>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</si>
  <si>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</si>
  <si>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</si>
  <si>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</si>
  <si>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</si>
  <si>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</si>
  <si>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</si>
  <si>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</si>
  <si>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</si>
  <si>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</si>
  <si>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</si>
  <si>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</si>
  <si>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</si>
  <si>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</si>
  <si>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</si>
  <si>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</si>
  <si>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</si>
  <si>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</si>
  <si>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</si>
  <si>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</si>
  <si>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</si>
  <si>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</si>
  <si>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</si>
  <si>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</si>
  <si>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</si>
  <si>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</si>
  <si>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</si>
  <si>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</si>
  <si>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</si>
  <si>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</si>
  <si>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</si>
  <si>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</si>
  <si>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</si>
  <si>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</si>
  <si>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</si>
  <si>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</si>
  <si>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</si>
  <si>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</si>
  <si>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</si>
  <si>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</si>
  <si>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</si>
  <si>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</si>
  <si>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</si>
  <si>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</si>
  <si>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</si>
  <si>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</si>
  <si>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</si>
  <si>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</si>
  <si>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</si>
  <si>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</si>
  <si>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</si>
  <si>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</si>
  <si>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</si>
  <si>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</si>
  <si>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</si>
  <si>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</si>
  <si>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</si>
  <si>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</si>
  <si>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</si>
  <si>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</si>
  <si>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</si>
  <si>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</si>
  <si>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</si>
  <si>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</si>
  <si>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</si>
  <si>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</si>
  <si>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</si>
  <si>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</si>
  <si>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</si>
  <si>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</si>
  <si>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</si>
  <si>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</si>
  <si>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</si>
  <si>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</si>
  <si>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</si>
  <si>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</si>
  <si>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</si>
  <si>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</si>
  <si>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</si>
  <si>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</si>
  <si>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</si>
  <si>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</si>
  <si>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</si>
  <si>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</si>
  <si>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</si>
  <si>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</si>
  <si>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</si>
  <si>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</si>
  <si>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</si>
  <si>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</si>
  <si>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</si>
  <si>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</si>
  <si>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</si>
  <si>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</si>
  <si>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</si>
  <si>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</si>
  <si>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</si>
  <si>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</si>
  <si>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</si>
  <si>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</si>
  <si>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</si>
  <si>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</si>
  <si>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</si>
  <si>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</si>
  <si>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</si>
  <si>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</si>
  <si>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</si>
  <si>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</si>
  <si>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</si>
  <si>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</si>
  <si>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</si>
  <si>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</si>
  <si>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</si>
  <si>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</si>
  <si>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</si>
  <si>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</si>
  <si>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</si>
  <si>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</si>
  <si>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</si>
  <si>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</si>
  <si>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</si>
  <si>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</si>
  <si>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</si>
  <si>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</si>
  <si>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</si>
  <si>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</si>
  <si>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</si>
  <si>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</si>
  <si>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</si>
  <si>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</si>
  <si>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</si>
  <si>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</si>
  <si>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</si>
  <si>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</si>
  <si>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</si>
  <si>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</si>
  <si>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</si>
  <si>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</si>
  <si>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</si>
  <si>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</si>
  <si>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</si>
  <si>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</si>
  <si>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</si>
  <si>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</si>
  <si>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</si>
  <si>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</si>
  <si>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</si>
  <si>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</si>
  <si>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</si>
  <si>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</si>
  <si>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</si>
  <si>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</si>
  <si>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</si>
  <si>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</si>
  <si>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</si>
  <si>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</si>
  <si>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</si>
  <si>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</si>
  <si>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</si>
  <si>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</si>
  <si>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</si>
  <si>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</si>
  <si>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</si>
  <si>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</si>
  <si>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</si>
  <si>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</si>
  <si>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</si>
  <si>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</si>
  <si>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</si>
  <si>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</si>
  <si>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</si>
  <si>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</si>
  <si>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</si>
  <si>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</si>
  <si>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</si>
  <si>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</si>
  <si>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</si>
  <si>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</si>
  <si>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</si>
  <si>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</si>
  <si>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</si>
  <si>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</si>
  <si>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</si>
  <si>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</si>
  <si>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</si>
  <si>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</si>
  <si>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</si>
  <si>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</si>
  <si>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</si>
  <si>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</si>
  <si>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</si>
  <si>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</si>
  <si>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</si>
  <si>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</si>
  <si>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</si>
  <si>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</si>
  <si>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</si>
  <si>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</si>
  <si>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</si>
  <si>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</si>
  <si>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</si>
  <si>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</si>
  <si>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</si>
  <si>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</si>
  <si>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</si>
  <si>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</si>
  <si>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</si>
  <si>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</si>
  <si>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</si>
  <si>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</si>
  <si>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</si>
  <si>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</si>
  <si>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</si>
  <si>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</si>
  <si>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</si>
  <si>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</si>
  <si>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</si>
  <si>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</si>
  <si>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</si>
  <si>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</si>
  <si>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</si>
  <si>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</si>
  <si>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</si>
  <si>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</si>
  <si>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</si>
  <si>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</si>
  <si>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</si>
  <si>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</si>
  <si>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</si>
  <si>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</si>
  <si>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</si>
  <si>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</si>
  <si>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</si>
  <si>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</si>
  <si>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</si>
  <si>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</si>
  <si>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</si>
  <si>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</si>
  <si>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</si>
  <si>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</si>
  <si>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</si>
  <si>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</si>
  <si>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</si>
  <si>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</si>
  <si>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</si>
  <si>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</si>
  <si>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</si>
  <si>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</si>
  <si>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</si>
  <si>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</si>
  <si>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</si>
  <si>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</si>
  <si>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</si>
  <si>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</si>
  <si>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</si>
  <si>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</si>
  <si>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</si>
  <si>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</si>
  <si>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</si>
  <si>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</si>
  <si>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</si>
  <si>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</si>
  <si>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</si>
  <si>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</si>
  <si>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</si>
  <si>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</si>
  <si>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</si>
  <si>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</si>
  <si>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</si>
  <si>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</si>
  <si>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</si>
  <si>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</si>
  <si>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</si>
  <si>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</si>
  <si>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</si>
  <si>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</si>
  <si>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</si>
  <si>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</si>
  <si>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</si>
  <si>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</si>
  <si>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</si>
  <si>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</si>
  <si>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</si>
  <si>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</si>
  <si>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</si>
  <si>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</si>
  <si>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</si>
  <si>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</si>
  <si>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</si>
  <si>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</si>
  <si>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</si>
  <si>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</si>
  <si>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</si>
  <si>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</si>
  <si>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</si>
  <si>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</si>
  <si>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</si>
  <si>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</si>
  <si>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</si>
  <si>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</si>
  <si>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</si>
  <si>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</si>
  <si>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</si>
  <si>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</si>
  <si>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</si>
  <si>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</si>
  <si>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</si>
  <si>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</si>
  <si>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</si>
  <si>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</si>
  <si>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</si>
  <si>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</si>
  <si>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</si>
  <si>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</si>
  <si>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</si>
  <si>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</si>
  <si>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</si>
  <si>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</si>
  <si>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</si>
  <si>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</si>
  <si>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</si>
  <si>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</si>
  <si>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</si>
  <si>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</si>
  <si>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</si>
  <si>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</si>
  <si>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</si>
  <si>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</si>
  <si>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</si>
  <si>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</si>
  <si>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</si>
  <si>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</si>
  <si>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</si>
  <si>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</si>
  <si>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</si>
  <si>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</si>
  <si>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</si>
  <si>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</si>
  <si>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</si>
  <si>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</si>
  <si>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</si>
  <si>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</si>
  <si>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</si>
  <si>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</si>
  <si>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</si>
  <si>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</si>
  <si>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</si>
  <si>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</si>
  <si>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</si>
  <si>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</si>
  <si>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</si>
  <si>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</si>
  <si>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</si>
  <si>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</si>
  <si>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</si>
  <si>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</si>
  <si>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</si>
  <si>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</si>
  <si>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</si>
  <si>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</si>
  <si>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</si>
  <si>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</si>
  <si>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</si>
  <si>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</si>
  <si>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</si>
  <si>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</si>
  <si>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</si>
  <si>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</si>
  <si>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</si>
  <si>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</si>
  <si>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</si>
  <si>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</si>
  <si>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</si>
  <si>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</si>
  <si>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</si>
  <si>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</si>
  <si>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</si>
  <si>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</si>
  <si>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</si>
  <si>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</si>
  <si>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</si>
  <si>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</si>
  <si>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</si>
  <si>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</si>
  <si>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</si>
  <si>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</si>
  <si>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</si>
  <si>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</si>
  <si>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</si>
  <si>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</si>
  <si>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</si>
  <si>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</si>
  <si>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</si>
  <si>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</si>
  <si>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</si>
  <si>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</si>
  <si>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</si>
  <si>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</si>
  <si>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</si>
  <si>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</si>
  <si>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</si>
  <si>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</si>
  <si>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</si>
  <si>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</si>
  <si>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</si>
  <si>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</si>
  <si>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</si>
  <si>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</si>
  <si>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</si>
  <si>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</si>
  <si>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</si>
  <si>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</si>
  <si>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</si>
  <si>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</si>
  <si>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</si>
  <si>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</si>
  <si>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</si>
  <si>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</si>
  <si>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</si>
  <si>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</si>
  <si>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</si>
  <si>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</si>
  <si>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</si>
  <si>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</si>
  <si>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</si>
  <si>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</si>
  <si>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</si>
  <si>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</si>
  <si>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</si>
  <si>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</si>
  <si>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</si>
  <si>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</si>
  <si>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</si>
  <si>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</si>
  <si>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</si>
  <si>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</si>
  <si>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</si>
  <si>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</si>
  <si>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</si>
  <si>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</si>
  <si>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</si>
  <si>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</si>
  <si>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</si>
  <si>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</si>
  <si>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</si>
  <si>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</si>
  <si>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</si>
  <si>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</si>
  <si>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</si>
  <si>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</si>
  <si>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</si>
  <si>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</si>
  <si>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</si>
  <si>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</si>
  <si>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</si>
  <si>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</si>
  <si>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</si>
  <si>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</si>
  <si>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</si>
  <si>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</si>
  <si>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</si>
  <si>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</si>
  <si>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</si>
  <si>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</si>
  <si>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</si>
  <si>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</si>
  <si>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</si>
  <si>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</si>
  <si>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</si>
  <si>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</si>
  <si>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</si>
  <si>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</si>
  <si>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</si>
  <si>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</si>
  <si>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</si>
  <si>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</si>
  <si>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</si>
  <si>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</si>
  <si>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</si>
  <si>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</si>
  <si>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</si>
  <si>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</si>
  <si>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</si>
  <si>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</si>
  <si>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</si>
  <si>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</si>
  <si>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</si>
  <si>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</si>
  <si>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</si>
  <si>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</si>
  <si>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</si>
  <si>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</si>
  <si>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</si>
  <si>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</si>
  <si>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</si>
  <si>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</si>
  <si>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</si>
  <si>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</si>
  <si>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</si>
  <si>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</si>
  <si>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</si>
  <si>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</si>
  <si>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</si>
  <si>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</si>
  <si>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</si>
  <si>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</si>
  <si>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</si>
  <si>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</si>
  <si>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</si>
  <si>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</si>
  <si>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</si>
  <si>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</si>
  <si>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</si>
  <si>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</si>
  <si>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</si>
  <si>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</si>
  <si>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</si>
  <si>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</si>
  <si>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</si>
  <si>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</si>
  <si>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</si>
  <si>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</si>
  <si>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</si>
  <si>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</si>
  <si>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</si>
  <si>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</si>
  <si>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</si>
  <si>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</si>
  <si>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</si>
  <si>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</si>
  <si>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</si>
  <si>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</si>
  <si>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</si>
  <si>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</si>
  <si>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</si>
  <si>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</si>
  <si>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</si>
  <si>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</si>
  <si>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</si>
  <si>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</si>
  <si>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</si>
  <si>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</si>
  <si>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</si>
  <si>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</si>
  <si>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</si>
  <si>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</si>
  <si>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</si>
  <si>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</si>
  <si>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</si>
  <si>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</si>
  <si>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</si>
  <si>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</si>
  <si>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</si>
  <si>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</si>
  <si>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</si>
  <si>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</si>
  <si>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</si>
  <si>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</si>
  <si>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</si>
  <si>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</si>
  <si>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</si>
  <si>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</si>
  <si>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</si>
  <si>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</si>
  <si>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</si>
  <si>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</si>
  <si>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</si>
  <si>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</si>
  <si>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</si>
  <si>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</si>
  <si>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</si>
  <si>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</si>
  <si>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</si>
  <si>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</si>
  <si>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</si>
  <si>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</si>
  <si>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</si>
  <si>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</si>
  <si>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</si>
  <si>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</si>
  <si>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</si>
  <si>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</si>
  <si>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</si>
  <si>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</si>
  <si>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</si>
  <si>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</si>
  <si>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</si>
  <si>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</si>
  <si>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</si>
  <si>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</si>
  <si>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</si>
  <si>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</si>
  <si>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</si>
  <si>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</si>
  <si>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</si>
  <si>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</si>
  <si>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</si>
  <si>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</si>
  <si>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</si>
  <si>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</si>
  <si>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</si>
  <si>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</si>
  <si>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</si>
  <si>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</si>
  <si>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</si>
  <si>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</si>
  <si>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</si>
  <si>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</si>
  <si>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</si>
  <si>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</si>
  <si>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</si>
  <si>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</si>
  <si>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</si>
  <si>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</si>
  <si>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</si>
  <si>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</si>
  <si>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</si>
  <si>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</si>
  <si>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</si>
  <si>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</si>
  <si>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</si>
  <si>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</si>
  <si>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</si>
  <si>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</si>
  <si>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</si>
  <si>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</si>
  <si>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</si>
  <si>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</si>
  <si>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</si>
  <si>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</si>
  <si>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</si>
  <si>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</si>
  <si>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</si>
  <si>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</si>
  <si>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</si>
  <si>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</si>
  <si>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</si>
  <si>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</si>
  <si>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</si>
  <si>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</si>
  <si>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</si>
  <si>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</si>
  <si>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</si>
  <si>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</si>
  <si>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</si>
  <si>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</si>
  <si>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</si>
  <si>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</si>
  <si>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</si>
  <si>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</si>
  <si>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</si>
  <si>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</si>
  <si>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</si>
  <si>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</si>
  <si>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</si>
  <si>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</si>
  <si>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</si>
  <si>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</si>
  <si>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</si>
  <si>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</si>
  <si>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</si>
  <si>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</si>
  <si>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</si>
  <si>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</si>
  <si>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</si>
  <si>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</si>
  <si>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</si>
  <si>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</si>
  <si>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</si>
  <si>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</si>
  <si>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</si>
  <si>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</si>
  <si>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</si>
  <si>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</si>
  <si>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</si>
  <si>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</si>
  <si>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</si>
  <si>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</si>
  <si>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</si>
  <si>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</si>
  <si>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</si>
  <si>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</si>
  <si>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</si>
  <si>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</si>
  <si>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</si>
  <si>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</si>
  <si>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</si>
  <si>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</si>
  <si>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</si>
  <si>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</si>
  <si>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</si>
  <si>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</si>
  <si>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</si>
  <si>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</si>
  <si>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</si>
  <si>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</si>
  <si>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</si>
  <si>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</si>
  <si>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</si>
  <si>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</si>
  <si>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</si>
  <si>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</si>
  <si>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</si>
  <si>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</si>
  <si>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</si>
  <si>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</si>
  <si>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</si>
  <si>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</si>
  <si>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</si>
  <si>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</si>
  <si>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</si>
  <si>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</si>
  <si>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</si>
  <si>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</si>
  <si>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</si>
  <si>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</si>
  <si>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</si>
  <si>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</si>
  <si>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</si>
  <si>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</si>
  <si>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</si>
  <si>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</si>
  <si>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</si>
  <si>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</si>
  <si>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</si>
  <si>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</si>
  <si>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</si>
  <si>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</si>
  <si>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</si>
  <si>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</si>
  <si>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</si>
  <si>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</si>
  <si>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</si>
  <si>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</si>
  <si>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</si>
  <si>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</si>
  <si>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</si>
  <si>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</si>
  <si>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</si>
  <si>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</si>
  <si>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</si>
  <si>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</si>
  <si>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</si>
  <si>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</si>
  <si>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</si>
  <si>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</si>
  <si>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</si>
  <si>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</si>
  <si>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</si>
  <si>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</si>
  <si>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</si>
  <si>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</si>
  <si>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</si>
  <si>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</si>
  <si>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</si>
  <si>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</si>
  <si>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</si>
  <si>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</si>
  <si>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</si>
  <si>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</si>
  <si>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</si>
  <si>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</si>
  <si>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</si>
  <si>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</si>
  <si>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</si>
  <si>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</si>
  <si>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</si>
  <si>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</si>
  <si>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</si>
  <si>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</si>
  <si>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</si>
  <si>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</si>
  <si>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</si>
  <si>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</si>
  <si>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</si>
  <si>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</si>
  <si>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</si>
  <si>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</si>
  <si>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</si>
  <si>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</si>
  <si>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</si>
  <si>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</si>
  <si>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</si>
  <si>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</si>
  <si>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</si>
  <si>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</si>
  <si>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</si>
  <si>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</si>
  <si>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</si>
  <si>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</si>
  <si>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</si>
  <si>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</si>
  <si>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</si>
  <si>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</si>
  <si>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</si>
  <si>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</si>
  <si>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</si>
  <si>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</si>
  <si>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</si>
  <si>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</si>
  <si>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</si>
  <si>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</si>
  <si>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</si>
  <si>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</si>
  <si>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</si>
  <si>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</si>
  <si>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</si>
  <si>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</si>
  <si>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</si>
  <si>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</si>
  <si>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</si>
  <si>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</si>
  <si>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</si>
  <si>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</si>
  <si>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</si>
  <si>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</si>
  <si>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</si>
  <si>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</si>
  <si>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</si>
  <si>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</si>
  <si>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</si>
  <si>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</si>
  <si>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</si>
  <si>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</si>
  <si>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</si>
  <si>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</si>
  <si>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</si>
  <si>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</si>
  <si>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</si>
  <si>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</si>
  <si>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</si>
  <si>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</si>
  <si>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</si>
  <si>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</si>
  <si>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</si>
  <si>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</si>
  <si>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</si>
  <si>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</si>
  <si>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</si>
  <si>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</si>
  <si>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</si>
  <si>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</si>
  <si>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</si>
  <si>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</si>
  <si>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</si>
  <si>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</si>
  <si>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</si>
  <si>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</si>
  <si>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</si>
  <si>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</si>
  <si>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</si>
  <si>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</si>
  <si>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</si>
  <si>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</si>
  <si>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</si>
  <si>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</si>
  <si>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</si>
  <si>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</si>
  <si>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</si>
  <si>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</si>
  <si>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</si>
  <si>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</si>
  <si>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</si>
  <si>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</si>
  <si>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</si>
  <si>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</si>
  <si>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</si>
  <si>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</si>
  <si>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</si>
  <si>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</si>
  <si>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</si>
  <si>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</si>
  <si>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</si>
  <si>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</si>
  <si>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</si>
  <si>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</si>
  <si>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</si>
  <si>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</si>
  <si>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</si>
  <si>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</si>
  <si>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</si>
  <si>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</si>
  <si>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</si>
  <si>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</si>
  <si>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</si>
  <si>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</si>
  <si>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</si>
  <si>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</si>
  <si>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</si>
  <si>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</si>
  <si>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</si>
  <si>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</si>
  <si>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</si>
  <si>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</si>
  <si>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</si>
  <si>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</si>
  <si>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</si>
  <si>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</si>
  <si>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</si>
  <si>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</si>
  <si>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</si>
  <si>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</si>
  <si>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</si>
  <si>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</si>
  <si>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</si>
  <si>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</si>
  <si>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</si>
  <si>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</si>
  <si>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</si>
  <si>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</si>
  <si>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</si>
  <si>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</si>
  <si>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</si>
  <si>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</si>
  <si>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</si>
  <si>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</si>
  <si>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</si>
  <si>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</si>
  <si>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</si>
  <si>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</si>
  <si>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</si>
  <si>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</si>
  <si>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</si>
  <si>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</si>
  <si>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</si>
  <si>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</si>
  <si>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</si>
  <si>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</si>
  <si>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</si>
  <si>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</si>
  <si>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</si>
  <si>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</si>
  <si>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</si>
  <si>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</si>
  <si>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</si>
  <si>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</si>
  <si>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</si>
  <si>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</si>
  <si>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</si>
  <si>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</si>
  <si>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</si>
  <si>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</si>
  <si>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</si>
  <si>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</si>
  <si>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</si>
  <si>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</si>
  <si>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</si>
  <si>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</si>
  <si>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</si>
  <si>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</si>
  <si>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</si>
  <si>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</si>
  <si>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</si>
  <si>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</si>
  <si>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</si>
  <si>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</si>
  <si>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</si>
  <si>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</si>
  <si>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</si>
  <si>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</si>
  <si>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</si>
  <si>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</si>
  <si>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</si>
  <si>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</si>
  <si>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</si>
  <si>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</si>
  <si>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</si>
  <si>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</si>
  <si>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</si>
  <si>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</si>
  <si>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</si>
  <si>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</si>
  <si>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</si>
  <si>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</si>
  <si>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</si>
  <si>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</si>
  <si>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</si>
  <si>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</si>
  <si>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</si>
  <si>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</si>
  <si>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</si>
  <si>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</si>
  <si>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</si>
  <si>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</si>
  <si>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</si>
  <si>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</si>
  <si>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</si>
  <si>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</si>
  <si>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</si>
  <si>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</si>
  <si>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</si>
  <si>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</si>
  <si>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</si>
  <si>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</si>
  <si>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</si>
  <si>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</si>
  <si>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</si>
  <si>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</si>
  <si>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</si>
  <si>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</si>
  <si>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</si>
  <si>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</si>
  <si>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</si>
  <si>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</si>
  <si>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</si>
  <si>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</si>
  <si>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</si>
  <si>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</si>
  <si>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</si>
  <si>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</si>
  <si>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</si>
  <si>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</si>
  <si>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</si>
  <si>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</si>
  <si>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</si>
  <si>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</si>
  <si>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</si>
  <si>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</si>
  <si>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</si>
  <si>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</si>
  <si>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</si>
  <si>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</si>
  <si>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</si>
  <si>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</si>
  <si>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</si>
  <si>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</si>
  <si>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</si>
  <si>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</si>
  <si>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</si>
  <si>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</si>
  <si>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</si>
  <si>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</si>
  <si>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</si>
  <si>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</si>
  <si>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</si>
  <si>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</si>
  <si>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</si>
  <si>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</si>
  <si>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</si>
  <si>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</si>
  <si>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</si>
  <si>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</si>
  <si>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</si>
  <si>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</si>
  <si>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</si>
  <si>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</si>
  <si>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</si>
  <si>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</si>
  <si>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</si>
  <si>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</si>
  <si>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</si>
  <si>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</si>
  <si>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</si>
  <si>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</si>
  <si>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</si>
  <si>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</si>
  <si>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</si>
  <si>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</si>
  <si>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</si>
  <si>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</si>
  <si>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</si>
  <si>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</si>
  <si>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</si>
  <si>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</si>
  <si>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</si>
  <si>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</si>
  <si>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</si>
  <si>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</si>
  <si>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</si>
  <si>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</si>
  <si>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</si>
  <si>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</si>
  <si>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</si>
  <si>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</si>
  <si>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</si>
  <si>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</si>
  <si>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</si>
  <si>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</si>
  <si>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</si>
  <si>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</si>
  <si>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</si>
  <si>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</si>
  <si>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</si>
  <si>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</si>
  <si>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</si>
  <si>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</si>
  <si>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</si>
  <si>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</si>
  <si>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</si>
  <si>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</si>
  <si>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</si>
  <si>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</si>
  <si>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</si>
  <si>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</si>
  <si>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</si>
  <si>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</si>
  <si>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</si>
  <si>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</si>
  <si>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</si>
  <si>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</si>
  <si>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</si>
  <si>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</si>
  <si>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</si>
  <si>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</si>
  <si>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</si>
  <si>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</si>
  <si>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</si>
  <si>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</si>
  <si>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</si>
  <si>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</si>
  <si>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</si>
  <si>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</si>
  <si>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</si>
  <si>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</si>
  <si>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</si>
  <si>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</si>
  <si>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</si>
  <si>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</si>
  <si>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</si>
  <si>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</si>
  <si>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</si>
  <si>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</si>
  <si>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</si>
  <si>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</si>
  <si>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</si>
  <si>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</si>
  <si>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</si>
  <si>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</si>
  <si>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</si>
  <si>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</si>
  <si>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</si>
  <si>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</si>
  <si>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</si>
  <si>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</si>
  <si>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</si>
  <si>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</si>
  <si>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</si>
  <si>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</si>
  <si>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</si>
  <si>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</si>
  <si>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</si>
  <si>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</si>
  <si>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</si>
  <si>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</si>
  <si>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</si>
  <si>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</si>
  <si>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</si>
  <si>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</si>
  <si>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</si>
  <si>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</si>
  <si>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</si>
  <si>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</si>
  <si>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</si>
  <si>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</si>
  <si>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</si>
  <si>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</si>
  <si>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</si>
  <si>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</si>
  <si>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</si>
  <si>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</si>
  <si>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</si>
  <si>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</si>
  <si>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</si>
  <si>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</si>
  <si>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</si>
  <si>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</si>
  <si>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</si>
  <si>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</si>
  <si>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</si>
  <si>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</si>
  <si>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</si>
  <si>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</si>
  <si>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</si>
  <si>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</si>
  <si>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</si>
  <si>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</si>
  <si>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</si>
  <si>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</si>
  <si>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</si>
  <si>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</si>
  <si>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</si>
  <si>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</si>
  <si>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</si>
  <si>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</si>
  <si>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</si>
  <si>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</si>
  <si>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</si>
  <si>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</si>
  <si>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</si>
  <si>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</si>
  <si>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</si>
  <si>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</si>
  <si>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</si>
  <si>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</si>
  <si>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</si>
  <si>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</si>
  <si>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</si>
  <si>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</si>
  <si>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</si>
  <si>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</si>
  <si>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</si>
  <si>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</si>
  <si>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</si>
  <si>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</si>
  <si>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</si>
  <si>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</si>
  <si>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</si>
  <si>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</si>
  <si>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</si>
  <si>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</si>
  <si>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</si>
  <si>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</si>
  <si>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</si>
  <si>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</si>
  <si>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</si>
  <si>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</si>
  <si>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</si>
  <si>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</si>
  <si>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</si>
  <si>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</si>
  <si>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</si>
  <si>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</si>
  <si>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</si>
  <si>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</si>
  <si>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</si>
  <si>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</si>
  <si>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</si>
  <si>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</si>
  <si>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</si>
  <si>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</si>
  <si>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</si>
  <si>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</si>
  <si>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</si>
  <si>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</si>
  <si>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</si>
  <si>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</si>
  <si>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</si>
  <si>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</si>
  <si>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</si>
  <si>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</si>
  <si>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</si>
  <si>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</si>
  <si>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</si>
  <si>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</si>
  <si>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</si>
  <si>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</si>
  <si>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</si>
  <si>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</si>
  <si>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</si>
  <si>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</si>
  <si>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</si>
  <si>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</si>
  <si>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</si>
  <si>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</si>
  <si>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</si>
  <si>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</si>
  <si>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</si>
  <si>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</si>
  <si>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</si>
  <si>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</si>
  <si>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</si>
  <si>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</si>
  <si>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</si>
  <si>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</si>
  <si>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</si>
  <si>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</si>
  <si>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</si>
  <si>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</si>
  <si>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</si>
  <si>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</si>
  <si>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</si>
  <si>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</si>
  <si>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</si>
  <si>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</si>
  <si>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</si>
  <si>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</si>
  <si>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</si>
  <si>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</si>
  <si>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</si>
  <si>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</si>
  <si>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</si>
  <si>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</si>
  <si>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</si>
  <si>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</si>
  <si>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</si>
  <si>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</si>
  <si>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</si>
  <si>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</si>
  <si>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</si>
  <si>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</si>
  <si>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</si>
  <si>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</si>
  <si>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</si>
  <si>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</si>
  <si>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</si>
  <si>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</si>
  <si>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</si>
  <si>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</si>
  <si>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</si>
  <si>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</si>
  <si>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</si>
  <si>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</si>
  <si>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</si>
  <si>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</si>
  <si>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</si>
  <si>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</si>
  <si>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</si>
  <si>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</si>
  <si>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</si>
  <si>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</si>
  <si>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</si>
  <si>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</si>
  <si>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</si>
  <si>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</si>
  <si>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</si>
  <si>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</si>
  <si>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</si>
  <si>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</si>
  <si>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</si>
  <si>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</si>
  <si>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</si>
  <si>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</si>
  <si>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</si>
  <si>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</si>
  <si>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</si>
  <si>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</si>
  <si>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</si>
  <si>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</si>
  <si>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</si>
  <si>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</si>
  <si>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</si>
  <si>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</si>
  <si>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</si>
  <si>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</si>
  <si>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</si>
  <si>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</si>
  <si>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</si>
  <si>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</si>
  <si>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</si>
  <si>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</si>
  <si>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</si>
  <si>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</si>
  <si>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</si>
  <si>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</si>
  <si>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</si>
  <si>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</si>
  <si>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</si>
  <si>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</si>
  <si>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</si>
  <si>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</si>
  <si>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</si>
  <si>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</si>
  <si>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</si>
  <si>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</si>
  <si>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</si>
  <si>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</si>
  <si>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</si>
  <si>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</si>
  <si>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</si>
  <si>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</si>
  <si>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</si>
  <si>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</si>
  <si>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</si>
  <si>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</si>
  <si>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</si>
  <si>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</si>
  <si>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</si>
  <si>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</si>
  <si>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</si>
  <si>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</si>
  <si>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</si>
  <si>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</si>
  <si>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</si>
  <si>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</si>
  <si>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</si>
  <si>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</si>
  <si>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</si>
  <si>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</si>
  <si>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</si>
  <si>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</si>
  <si>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</si>
  <si>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</si>
  <si>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</si>
  <si>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</si>
  <si>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</si>
  <si>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</si>
  <si>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</si>
  <si>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</si>
  <si>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</si>
  <si>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</si>
  <si>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</si>
  <si>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</si>
  <si>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</si>
  <si>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</si>
  <si>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</si>
  <si>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</si>
  <si>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</si>
  <si>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</si>
  <si>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</si>
  <si>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</si>
  <si>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</si>
  <si>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</si>
  <si>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</si>
  <si>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</si>
  <si>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</si>
  <si>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</si>
  <si>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</si>
  <si>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</si>
  <si>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</si>
  <si>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</si>
  <si>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</si>
  <si>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</si>
  <si>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</si>
  <si>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</si>
  <si>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</si>
  <si>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</si>
  <si>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</si>
  <si>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</si>
  <si>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</si>
  <si>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</si>
  <si>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</si>
  <si>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</si>
  <si>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</si>
  <si>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</si>
  <si>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</si>
  <si>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</si>
  <si>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</si>
  <si>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</si>
  <si>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</si>
  <si>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</si>
  <si>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</si>
  <si>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</si>
  <si>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</si>
  <si>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</si>
  <si>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</si>
  <si>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</si>
  <si>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</si>
  <si>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</si>
  <si>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</si>
  <si>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</si>
  <si>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</si>
  <si>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</si>
  <si>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</si>
  <si>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</si>
  <si>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</si>
  <si>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</si>
  <si>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</si>
  <si>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</si>
  <si>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</si>
  <si>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</si>
  <si>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</si>
  <si>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</si>
  <si>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</si>
  <si>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</si>
  <si>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</si>
  <si>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</si>
  <si>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</si>
  <si>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</si>
  <si>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</si>
  <si>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</si>
  <si>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</si>
  <si>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</si>
  <si>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</si>
  <si>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</si>
  <si>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</si>
  <si>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</si>
  <si>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</si>
  <si>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</si>
  <si>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</si>
  <si>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</si>
  <si>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</si>
  <si>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</si>
  <si>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</si>
  <si>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</si>
  <si>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</si>
  <si>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</si>
  <si>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</si>
  <si>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</si>
  <si>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</si>
  <si>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</si>
  <si>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</si>
  <si>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</si>
  <si>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</si>
  <si>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</si>
  <si>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</si>
  <si>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</si>
  <si>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</si>
  <si>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</si>
  <si>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</si>
  <si>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</si>
  <si>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</si>
  <si>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</si>
  <si>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</si>
  <si>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</si>
  <si>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</si>
  <si>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</si>
  <si>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</si>
  <si>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</si>
  <si>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</si>
  <si>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</si>
  <si>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</si>
  <si>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</si>
  <si>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</si>
  <si>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</si>
  <si>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</si>
  <si>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</si>
  <si>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</si>
  <si>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</si>
  <si>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</si>
  <si>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</si>
  <si>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</si>
  <si>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</si>
  <si>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</si>
  <si>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</si>
  <si>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</si>
  <si>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</si>
  <si>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</si>
  <si>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</si>
  <si>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</si>
  <si>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</si>
  <si>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</si>
  <si>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</si>
  <si>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</si>
  <si>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</si>
  <si>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</si>
  <si>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</si>
  <si>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</si>
  <si>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</si>
  <si>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</si>
  <si>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</si>
  <si>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</si>
  <si>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</si>
  <si>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</si>
  <si>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</si>
  <si>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</si>
  <si>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</si>
  <si>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</si>
  <si>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</si>
  <si>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</si>
  <si>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</si>
  <si>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</si>
  <si>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</si>
  <si>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</si>
  <si>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</si>
  <si>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</si>
  <si>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</si>
  <si>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</si>
  <si>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</si>
  <si>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</si>
  <si>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</si>
  <si>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</si>
  <si>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</si>
  <si>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</si>
  <si>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</si>
  <si>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</si>
  <si>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</si>
  <si>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</si>
  <si>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</si>
  <si>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</si>
  <si>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</si>
  <si>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</si>
  <si>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</si>
  <si>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</si>
  <si>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</si>
  <si>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</si>
  <si>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</si>
  <si>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</si>
  <si>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</si>
  <si>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</si>
  <si>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</si>
  <si>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</si>
  <si>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</si>
  <si>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</si>
  <si>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</si>
  <si>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</si>
  <si>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</si>
  <si>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</si>
  <si>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</si>
  <si>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</si>
  <si>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</si>
  <si>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</si>
  <si>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</si>
  <si>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</si>
  <si>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</si>
  <si>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</si>
  <si>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</si>
  <si>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</si>
  <si>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</si>
  <si>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</si>
  <si>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</si>
  <si>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</si>
  <si>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</si>
  <si>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</si>
  <si>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</si>
  <si>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</si>
  <si>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</si>
  <si>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</si>
  <si>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</si>
  <si>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</si>
  <si>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</si>
  <si>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</si>
  <si>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</si>
  <si>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</si>
  <si>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</si>
  <si>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</si>
  <si>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</si>
  <si>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</si>
  <si>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</si>
  <si>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</si>
  <si>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</si>
  <si>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</si>
  <si>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</si>
  <si>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</si>
  <si>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</si>
  <si>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</si>
  <si>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</si>
  <si>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</si>
  <si>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</si>
  <si>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</si>
  <si>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</si>
  <si>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</si>
  <si>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</si>
  <si>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</si>
  <si>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</si>
  <si>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</si>
  <si>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</si>
  <si>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</si>
  <si>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</si>
  <si>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</si>
  <si>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</si>
  <si>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</si>
  <si>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</si>
  <si>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</si>
  <si>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</si>
  <si>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</si>
  <si>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</si>
  <si>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</si>
  <si>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</si>
  <si>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</si>
  <si>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</si>
  <si>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</si>
  <si>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</si>
  <si>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</si>
  <si>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</si>
  <si>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</si>
  <si>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</si>
  <si>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</si>
  <si>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</si>
  <si>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</si>
  <si>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</si>
  <si>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</si>
  <si>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</si>
  <si>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</si>
  <si>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</si>
  <si>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</si>
  <si>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</si>
  <si>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</si>
  <si>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</si>
  <si>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</si>
  <si>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</si>
  <si>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</si>
  <si>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</si>
  <si>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</si>
  <si>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</si>
  <si>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</si>
  <si>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</si>
  <si>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</si>
  <si>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</si>
  <si>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</si>
  <si>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</si>
  <si>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</si>
  <si>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</si>
  <si>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</si>
  <si>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</si>
  <si>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</si>
  <si>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</si>
  <si>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</si>
  <si>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</si>
  <si>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</si>
  <si>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</si>
  <si>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</si>
  <si>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</si>
  <si>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</si>
  <si>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</si>
  <si>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</si>
  <si>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</si>
  <si>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</si>
  <si>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</si>
  <si>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</si>
  <si>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</si>
  <si>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</si>
  <si>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</si>
  <si>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</si>
  <si>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</si>
  <si>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</si>
  <si>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</si>
  <si>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</si>
  <si>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</si>
  <si>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</si>
  <si>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</si>
  <si>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</si>
  <si>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</si>
  <si>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</si>
  <si>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</si>
  <si>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</si>
  <si>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</si>
  <si>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</si>
  <si>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</si>
  <si>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</si>
  <si>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</si>
  <si>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</si>
  <si>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</si>
  <si>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</si>
  <si>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</si>
  <si>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</si>
  <si>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</si>
  <si>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</si>
  <si>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</si>
  <si>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</si>
  <si>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</si>
  <si>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</si>
  <si>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</si>
  <si>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</si>
  <si>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</si>
  <si>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</si>
  <si>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</si>
  <si>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</si>
  <si>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</si>
  <si>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</si>
  <si>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</si>
  <si>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</si>
  <si>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</si>
  <si>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</si>
  <si>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</si>
  <si>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</si>
  <si>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</si>
  <si>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</si>
  <si>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</si>
  <si>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</si>
  <si>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</si>
  <si>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</si>
  <si>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</si>
  <si>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</si>
  <si>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</si>
  <si>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</si>
  <si>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</si>
  <si>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</si>
  <si>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</si>
  <si>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</si>
  <si>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</si>
  <si>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</si>
  <si>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</si>
  <si>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</si>
  <si>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</si>
  <si>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</si>
  <si>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</si>
  <si>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</si>
  <si>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</si>
  <si>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</si>
  <si>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</si>
  <si>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</si>
  <si>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</si>
  <si>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</si>
  <si>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</si>
  <si>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</si>
  <si>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</si>
  <si>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</si>
  <si>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</si>
  <si>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</si>
  <si>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</si>
  <si>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</si>
  <si>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</si>
  <si>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</si>
  <si>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</si>
  <si>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</si>
  <si>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</si>
  <si>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</si>
  <si>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</si>
  <si>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</si>
  <si>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</si>
  <si>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</si>
  <si>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</si>
  <si>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</si>
  <si>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</si>
  <si>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</si>
  <si>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</si>
  <si>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</si>
  <si>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</si>
  <si>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</si>
  <si>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</si>
  <si>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</si>
  <si>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</si>
  <si>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</si>
  <si>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</si>
  <si>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</si>
  <si>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</si>
  <si>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</si>
  <si>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</si>
  <si>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</si>
  <si>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</si>
  <si>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</si>
  <si>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</si>
  <si>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</si>
  <si>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</si>
  <si>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</si>
  <si>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</si>
  <si>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</si>
  <si>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</si>
  <si>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</si>
  <si>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</si>
  <si>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</si>
  <si>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</si>
  <si>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</si>
  <si>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</si>
  <si>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</si>
  <si>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</si>
  <si>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</si>
  <si>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</si>
  <si>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</si>
  <si>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</si>
  <si>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</si>
  <si>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</si>
  <si>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</si>
  <si>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</si>
  <si>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</si>
  <si>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</si>
  <si>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</si>
  <si>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</si>
  <si>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</si>
  <si>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</si>
  <si>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</si>
  <si>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</si>
  <si>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</si>
  <si>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</si>
  <si>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</si>
  <si>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</si>
  <si>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</si>
  <si>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</si>
  <si>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</si>
  <si>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</si>
  <si>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</si>
  <si>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</si>
  <si>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</si>
  <si>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</si>
  <si>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</si>
  <si>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</si>
  <si>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</si>
  <si>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</si>
  <si>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</si>
  <si>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</si>
  <si>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</si>
  <si>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</si>
  <si>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</si>
  <si>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</si>
  <si>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</si>
  <si>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</si>
  <si>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</si>
  <si>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</si>
  <si>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</si>
  <si>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</si>
  <si>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</si>
  <si>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</si>
  <si>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</si>
  <si>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</si>
  <si>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</si>
  <si>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</si>
  <si>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</si>
  <si>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</si>
  <si>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</si>
  <si>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</si>
  <si>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</si>
  <si>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</si>
  <si>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</si>
  <si>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</si>
  <si>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</si>
  <si>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</si>
  <si>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</si>
  <si>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</si>
  <si>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</si>
  <si>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</si>
  <si>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</si>
  <si>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</si>
  <si>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</si>
  <si>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</si>
  <si>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</si>
  <si>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</si>
  <si>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</si>
  <si>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</si>
  <si>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</si>
  <si>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</si>
  <si>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</si>
  <si>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</si>
  <si>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</si>
  <si>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</si>
  <si>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</si>
  <si>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</si>
  <si>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</si>
  <si>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</si>
  <si>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</si>
  <si>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</si>
  <si>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</si>
  <si>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</si>
  <si>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</si>
  <si>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</si>
  <si>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</si>
  <si>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</si>
  <si>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</si>
  <si>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</si>
  <si>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</si>
  <si>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</si>
  <si>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</si>
  <si>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</si>
  <si>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</si>
  <si>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</si>
  <si>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</si>
  <si>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</si>
  <si>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</si>
  <si>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</si>
  <si>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</si>
  <si>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</si>
  <si>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</si>
  <si>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</si>
  <si>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</si>
  <si>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</si>
  <si>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</si>
  <si>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</si>
  <si>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</si>
  <si>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</si>
  <si>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</si>
  <si>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</si>
  <si>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</si>
  <si>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</si>
  <si>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</si>
  <si>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</si>
  <si>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</si>
  <si>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</si>
  <si>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</si>
  <si>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</si>
  <si>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</si>
  <si>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</si>
  <si>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</si>
  <si>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</si>
  <si>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</si>
  <si>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</si>
  <si>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</si>
  <si>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</si>
  <si>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</si>
  <si>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</si>
  <si>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</si>
  <si>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</si>
  <si>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</si>
  <si>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</si>
  <si>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</si>
  <si>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</si>
  <si>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</si>
  <si>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</si>
  <si>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</si>
  <si>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</si>
  <si>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</si>
  <si>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</si>
  <si>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</si>
  <si>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</si>
  <si>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</si>
  <si>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</si>
  <si>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</si>
  <si>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</si>
  <si>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</si>
  <si>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</si>
  <si>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</si>
  <si>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</si>
  <si>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</si>
  <si>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</si>
  <si>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</si>
  <si>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</si>
  <si>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</si>
  <si>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</si>
  <si>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</si>
  <si>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</si>
  <si>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</si>
  <si>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</si>
  <si>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</si>
  <si>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</si>
  <si>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</si>
  <si>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</si>
  <si>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</si>
  <si>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</si>
  <si>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</si>
  <si>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</si>
  <si>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</si>
  <si>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</si>
  <si>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</si>
  <si>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</si>
  <si>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</si>
  <si>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</si>
  <si>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</si>
  <si>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</si>
  <si>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</si>
  <si>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</si>
  <si>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</si>
  <si>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</si>
  <si>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</si>
  <si>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</si>
  <si>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</si>
  <si>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</si>
  <si>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</si>
  <si>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</si>
  <si>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</si>
  <si>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</si>
  <si>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</si>
  <si>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</si>
  <si>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</si>
  <si>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</si>
  <si>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</si>
  <si>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</si>
  <si>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</si>
  <si>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</si>
  <si>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</si>
  <si>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</si>
  <si>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</si>
  <si>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</si>
  <si>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</si>
  <si>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</si>
  <si>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</si>
  <si>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</si>
  <si>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</si>
  <si>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</si>
  <si>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</si>
  <si>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</si>
  <si>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</si>
  <si>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</si>
  <si>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</si>
  <si>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</si>
  <si>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</si>
  <si>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</si>
  <si>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</si>
  <si>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</si>
  <si>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</si>
  <si>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</si>
  <si>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</si>
  <si>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</si>
  <si>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</si>
  <si>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</si>
  <si>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</si>
  <si>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</si>
  <si>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</si>
  <si>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</si>
  <si>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</si>
  <si>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</si>
  <si>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</si>
  <si>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</si>
  <si>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</si>
  <si>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</si>
  <si>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</si>
  <si>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</si>
  <si>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</si>
  <si>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</si>
  <si>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</si>
  <si>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</si>
  <si>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</si>
  <si>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</si>
  <si>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</si>
  <si>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</si>
  <si>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</si>
  <si>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</si>
  <si>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</si>
  <si>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</si>
  <si>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</si>
  <si>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</si>
  <si>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</si>
  <si>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</si>
  <si>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</si>
  <si>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</si>
  <si>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</si>
  <si>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</si>
  <si>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</si>
  <si>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</si>
  <si>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</si>
  <si>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</si>
  <si>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</si>
  <si>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</si>
  <si>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</si>
  <si>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</si>
  <si>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</si>
  <si>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</si>
  <si>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</si>
  <si>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</si>
  <si>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</si>
  <si>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</si>
  <si>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</si>
  <si>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</si>
  <si>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</si>
  <si>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</si>
  <si>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</si>
  <si>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</si>
  <si>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</si>
  <si>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</si>
  <si>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</si>
  <si>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</si>
  <si>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</si>
  <si>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</si>
  <si>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</si>
  <si>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</si>
  <si>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</si>
  <si>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</si>
  <si>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</si>
  <si>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</si>
  <si>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</si>
  <si>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</si>
  <si>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</si>
  <si>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</si>
  <si>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</si>
  <si>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</si>
  <si>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</si>
  <si>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</si>
  <si>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</si>
  <si>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</si>
  <si>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</si>
  <si>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</si>
  <si>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</si>
  <si>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</si>
  <si>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</si>
  <si>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</si>
  <si>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</si>
  <si>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</si>
  <si>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</si>
  <si>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</si>
  <si>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</si>
  <si>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</si>
  <si>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</si>
  <si>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</si>
  <si>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</si>
  <si>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</si>
  <si>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</si>
  <si>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</si>
  <si>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</si>
  <si>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</si>
  <si>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</si>
  <si>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</si>
  <si>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</si>
  <si>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</si>
  <si>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</si>
  <si>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</si>
  <si>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</si>
  <si>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</si>
  <si>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</si>
  <si>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</si>
  <si>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</si>
  <si>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</si>
  <si>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</si>
  <si>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</si>
  <si>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</si>
  <si>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</si>
  <si>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</si>
  <si>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</si>
  <si>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</si>
  <si>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</si>
  <si>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</si>
  <si>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</si>
  <si>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</si>
  <si>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</si>
  <si>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</si>
  <si>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</si>
  <si>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</si>
  <si>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</si>
  <si>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</si>
  <si>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</si>
  <si>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</si>
  <si>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</si>
  <si>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</si>
  <si>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</si>
  <si>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</si>
  <si>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</si>
  <si>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</si>
  <si>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</si>
  <si>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</si>
  <si>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</si>
  <si>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</si>
  <si>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</si>
  <si>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</si>
  <si>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</si>
  <si>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</si>
  <si>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</si>
  <si>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</si>
  <si>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</si>
  <si>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</si>
  <si>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</si>
  <si>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</si>
  <si>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</si>
  <si>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</si>
  <si>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</si>
  <si>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</si>
  <si>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</si>
  <si>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</si>
  <si>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</si>
  <si>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</si>
  <si>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</si>
  <si>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</si>
  <si>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</si>
  <si>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</si>
  <si>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</si>
  <si>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</si>
  <si>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</si>
  <si>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</si>
  <si>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</si>
  <si>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</si>
  <si>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</si>
  <si>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</si>
  <si>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</si>
  <si>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</si>
  <si>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</si>
  <si>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</si>
  <si>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</si>
  <si>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</si>
  <si>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</si>
  <si>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</si>
  <si>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</si>
  <si>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</si>
  <si>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</si>
  <si>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</si>
  <si>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</si>
  <si>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</si>
  <si>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</si>
  <si>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</si>
  <si>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</si>
  <si>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</si>
  <si>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</si>
  <si>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</si>
  <si>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</si>
  <si>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</si>
  <si>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</si>
  <si>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</si>
  <si>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</si>
  <si>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</si>
  <si>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</si>
  <si>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</si>
  <si>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</si>
  <si>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</si>
  <si>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</si>
  <si>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</si>
  <si>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</si>
  <si>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</si>
  <si>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</si>
  <si>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</si>
  <si>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</si>
  <si>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</si>
  <si>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</si>
  <si>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</si>
  <si>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</si>
  <si>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</si>
  <si>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</si>
  <si>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</si>
  <si>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</si>
  <si>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</si>
  <si>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</si>
  <si>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</si>
  <si>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</si>
  <si>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</si>
  <si>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</si>
  <si>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</si>
  <si>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</si>
  <si>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</si>
  <si>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</si>
  <si>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</si>
  <si>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</si>
  <si>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</si>
  <si>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</si>
  <si>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</si>
  <si>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</si>
  <si>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</si>
  <si>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</si>
  <si>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</si>
  <si>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</si>
  <si>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</si>
  <si>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</si>
  <si>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</si>
  <si>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</si>
  <si>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</si>
  <si>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</si>
  <si>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</si>
  <si>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</si>
  <si>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</si>
  <si>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</si>
  <si>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</si>
  <si>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</si>
  <si>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</si>
  <si>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</si>
  <si>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</si>
  <si>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</si>
  <si>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</si>
  <si>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</si>
  <si>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</si>
  <si>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</si>
  <si>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</si>
  <si>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</si>
  <si>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</si>
  <si>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</si>
  <si>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</si>
  <si>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</si>
  <si>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</si>
  <si>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</si>
  <si>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</si>
  <si>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</si>
  <si>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</si>
  <si>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</si>
  <si>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</si>
  <si>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</si>
  <si>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</si>
  <si>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</si>
  <si>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</si>
  <si>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</si>
  <si>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</si>
  <si>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</si>
  <si>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</si>
  <si>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</si>
  <si>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</si>
  <si>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</si>
  <si>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</si>
  <si>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</si>
  <si>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</si>
  <si>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</si>
  <si>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</si>
  <si>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</si>
  <si>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</si>
  <si>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</si>
  <si>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</si>
  <si>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</si>
  <si>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</si>
  <si>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</si>
  <si>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</si>
  <si>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</si>
  <si>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</si>
  <si>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</si>
  <si>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</si>
  <si>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</si>
  <si>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</si>
  <si>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</si>
  <si>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</si>
  <si>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</si>
  <si>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</si>
  <si>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</si>
  <si>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</si>
  <si>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</si>
  <si>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</si>
  <si>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</si>
  <si>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</si>
  <si>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</si>
  <si>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</si>
  <si>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</si>
  <si>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</si>
  <si>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</si>
  <si>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</si>
  <si>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</si>
  <si>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</si>
  <si>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</si>
  <si>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</si>
  <si>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</si>
  <si>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</si>
  <si>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</si>
  <si>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</si>
  <si>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</si>
  <si>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</si>
  <si>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</si>
  <si>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</si>
  <si>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</si>
  <si>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</si>
  <si>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</si>
  <si>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</si>
  <si>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</si>
  <si>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</si>
  <si>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</si>
  <si>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</si>
  <si>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</si>
  <si>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</si>
  <si>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</si>
  <si>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</si>
  <si>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</si>
  <si>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</si>
  <si>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</si>
  <si>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</si>
  <si>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</si>
  <si>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</si>
  <si>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</si>
  <si>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</si>
  <si>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</si>
  <si>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</si>
  <si>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</si>
  <si>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</si>
  <si>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</si>
  <si>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</si>
  <si>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</si>
  <si>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</si>
  <si>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</si>
  <si>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</si>
  <si>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</si>
  <si>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</si>
  <si>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</si>
  <si>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</si>
  <si>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</si>
  <si>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</si>
  <si>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</si>
  <si>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</si>
  <si>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</si>
  <si>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</si>
  <si>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</si>
  <si>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</si>
  <si>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</si>
  <si>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</si>
  <si>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</si>
  <si>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</si>
  <si>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</si>
  <si>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</si>
  <si>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</si>
  <si>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</si>
  <si>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</si>
  <si>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</si>
  <si>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</si>
  <si>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</si>
  <si>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</si>
  <si>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</si>
  <si>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</si>
  <si>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</si>
  <si>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</si>
  <si>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</si>
  <si>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</si>
  <si>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</si>
  <si>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</si>
  <si>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</si>
  <si>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</si>
  <si>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</si>
  <si>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</si>
  <si>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</si>
  <si>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</si>
  <si>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</si>
  <si>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</si>
  <si>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</si>
  <si>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</si>
  <si>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</si>
  <si>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</si>
  <si>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</si>
  <si>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</si>
  <si>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</si>
  <si>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</si>
  <si>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</si>
  <si>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</si>
  <si>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</si>
  <si>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</si>
  <si>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</si>
  <si>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</si>
  <si>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</si>
  <si>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</si>
  <si>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</si>
  <si>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</si>
  <si>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</si>
  <si>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</si>
  <si>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</si>
  <si>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</si>
  <si>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</si>
  <si>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</si>
  <si>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</si>
  <si>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</si>
  <si>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</si>
  <si>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</si>
  <si>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</si>
  <si>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</si>
  <si>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</si>
  <si>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</si>
  <si>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</si>
  <si>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</si>
  <si>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</si>
  <si>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</si>
  <si>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</si>
  <si>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</si>
  <si>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</si>
  <si>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</si>
  <si>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</si>
  <si>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</si>
  <si>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</si>
  <si>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</si>
  <si>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</si>
  <si>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</si>
  <si>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</si>
  <si>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</si>
  <si>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</si>
  <si>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</si>
  <si>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</si>
  <si>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</si>
  <si>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</si>
  <si>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</si>
  <si>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</si>
  <si>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</si>
  <si>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</si>
  <si>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</si>
  <si>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</si>
  <si>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</si>
  <si>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</si>
  <si>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</si>
  <si>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</si>
  <si>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</si>
  <si>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</si>
  <si>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</si>
  <si>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</si>
  <si>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</si>
  <si>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</si>
  <si>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</si>
  <si>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</si>
  <si>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</si>
  <si>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</si>
  <si>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</si>
  <si>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</si>
  <si>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</si>
  <si>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</si>
  <si>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</si>
  <si>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</si>
  <si>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</si>
  <si>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</si>
  <si>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</si>
  <si>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</si>
  <si>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</si>
  <si>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</si>
  <si>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</si>
  <si>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</si>
  <si>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</si>
  <si>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</si>
  <si>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</si>
  <si>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</si>
  <si>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</si>
  <si>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</si>
  <si>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</si>
  <si>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</si>
  <si>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</si>
  <si>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</si>
  <si>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</si>
  <si>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</si>
  <si>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</si>
  <si>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</si>
  <si>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</si>
  <si>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</si>
  <si>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</si>
  <si>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</si>
  <si>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</si>
  <si>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</si>
  <si>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</si>
  <si>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</si>
  <si>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</si>
  <si>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</si>
  <si>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</si>
  <si>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</si>
  <si>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</si>
  <si>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</si>
  <si>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</si>
  <si>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</si>
  <si>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</si>
  <si>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</si>
  <si>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</si>
  <si>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</si>
  <si>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</si>
  <si>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</si>
  <si>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</si>
  <si>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</si>
  <si>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</si>
  <si>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</si>
  <si>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</si>
  <si>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</si>
  <si>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</si>
  <si>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</si>
  <si>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</si>
  <si>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</si>
  <si>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</si>
  <si>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</si>
  <si>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</si>
  <si>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</si>
  <si>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</si>
  <si>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</si>
  <si>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</si>
  <si>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</si>
  <si>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</si>
  <si>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</si>
  <si>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</si>
  <si>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</si>
  <si>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</si>
  <si>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</si>
  <si>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</si>
  <si>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</si>
  <si>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</si>
  <si>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</si>
  <si>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</si>
  <si>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</si>
  <si>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</si>
  <si>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</si>
  <si>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</si>
  <si>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</si>
  <si>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</si>
  <si>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</si>
  <si>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</si>
  <si>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</si>
  <si>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</si>
  <si>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</si>
  <si>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</si>
  <si>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</si>
  <si>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</si>
  <si>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</si>
  <si>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</si>
  <si>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</si>
  <si>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</si>
  <si>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</si>
  <si>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</si>
  <si>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</si>
  <si>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</si>
  <si>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</si>
  <si>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</si>
  <si>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</si>
  <si>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</si>
  <si>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</si>
  <si>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</si>
  <si>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</si>
  <si>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</si>
  <si>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</si>
  <si>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</si>
  <si>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</si>
  <si>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</si>
  <si>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</si>
  <si>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</si>
  <si>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</si>
  <si>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</si>
  <si>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</si>
  <si>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</si>
  <si>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</si>
  <si>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</si>
  <si>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</si>
  <si>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</si>
  <si>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</si>
  <si>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</si>
  <si>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</si>
  <si>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</si>
  <si>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</si>
  <si>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</si>
  <si>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</si>
  <si>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</si>
  <si>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</si>
  <si>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</si>
  <si>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</si>
  <si>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</si>
  <si>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</si>
  <si>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</si>
  <si>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</si>
  <si>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</si>
  <si>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</si>
  <si>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</si>
  <si>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</si>
  <si>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</si>
  <si>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</si>
  <si>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</si>
  <si>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</si>
  <si>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</si>
  <si>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</si>
  <si>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</si>
  <si>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</si>
  <si>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</si>
  <si>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</si>
  <si>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</si>
  <si>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</si>
  <si>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</si>
  <si>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</si>
  <si>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</si>
  <si>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</si>
  <si>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</si>
  <si>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</si>
  <si>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</si>
  <si>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</si>
  <si>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</si>
  <si>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</si>
  <si>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</si>
  <si>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</si>
  <si>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</si>
  <si>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</si>
  <si>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</si>
  <si>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</si>
  <si>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</si>
  <si>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</si>
  <si>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</si>
  <si>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</si>
  <si>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</si>
  <si>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</si>
  <si>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</si>
  <si>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</si>
  <si>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</si>
  <si>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</si>
  <si>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</si>
  <si>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</si>
  <si>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</si>
  <si>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</si>
  <si>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</si>
  <si>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</si>
  <si>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</si>
  <si>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</si>
  <si>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</si>
  <si>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</si>
  <si>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</si>
  <si>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</si>
  <si>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</si>
  <si>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</si>
  <si>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</si>
  <si>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</si>
  <si>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</si>
  <si>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</si>
  <si>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</si>
  <si>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</si>
  <si>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</si>
  <si>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</si>
  <si>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</si>
  <si>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</si>
  <si>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</si>
  <si>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</si>
  <si>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</si>
  <si>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</si>
  <si>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</si>
  <si>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</si>
  <si>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</si>
  <si>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</si>
  <si>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</si>
  <si>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</si>
  <si>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</si>
  <si>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</si>
  <si>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</si>
  <si>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</si>
  <si>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</si>
  <si>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</si>
  <si>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</si>
  <si>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</si>
  <si>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</si>
  <si>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</si>
  <si>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</si>
  <si>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</si>
  <si>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</si>
  <si>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</si>
  <si>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</si>
  <si>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</si>
  <si>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</si>
  <si>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</si>
  <si>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</si>
  <si>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</si>
  <si>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</si>
  <si>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</si>
  <si>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</si>
  <si>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</si>
  <si>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</si>
  <si>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</si>
  <si>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</si>
  <si>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</si>
  <si>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</si>
  <si>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</si>
  <si>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</si>
  <si>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</si>
  <si>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</si>
  <si>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</si>
  <si>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</si>
  <si>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</si>
  <si>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</si>
  <si>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</si>
  <si>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</si>
  <si>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</si>
  <si>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</si>
  <si>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</si>
  <si>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</si>
  <si>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</si>
  <si>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</si>
  <si>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</si>
  <si>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</si>
  <si>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</si>
  <si>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</si>
  <si>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</si>
  <si>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</si>
  <si>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</si>
  <si>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</si>
  <si>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</si>
  <si>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</si>
  <si>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</si>
  <si>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</si>
  <si>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</si>
  <si>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</si>
  <si>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</si>
  <si>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</si>
  <si>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</si>
  <si>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</si>
  <si>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</si>
  <si>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</si>
  <si>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</si>
  <si>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</si>
  <si>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</si>
  <si>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</si>
  <si>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</si>
  <si>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</si>
  <si>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</si>
  <si>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</si>
  <si>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</si>
  <si>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</si>
  <si>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</si>
  <si>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</si>
  <si>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</si>
  <si>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</si>
  <si>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</si>
  <si>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</si>
  <si>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</si>
  <si>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</si>
  <si>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</si>
  <si>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</si>
  <si>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</si>
  <si>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</si>
  <si>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</si>
  <si>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</si>
  <si>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</si>
  <si>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</si>
  <si>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</si>
  <si>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</si>
  <si>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</si>
  <si>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</si>
  <si>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</si>
  <si>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</si>
  <si>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</si>
  <si>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</si>
  <si>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</si>
  <si>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</si>
  <si>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</si>
  <si>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</si>
  <si>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</si>
  <si>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</si>
  <si>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</si>
  <si>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</si>
  <si>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</si>
  <si>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</si>
  <si>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</si>
  <si>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</si>
  <si>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</si>
  <si>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</si>
  <si>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</si>
  <si>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</si>
  <si>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</si>
  <si>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</si>
  <si>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</si>
  <si>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</si>
  <si>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</si>
  <si>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</si>
  <si>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</si>
  <si>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</si>
  <si>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</si>
  <si>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</si>
  <si>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</si>
  <si>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</si>
  <si>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</si>
  <si>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</si>
  <si>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</si>
  <si>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</si>
  <si>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</si>
  <si>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</si>
  <si>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</si>
  <si>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</si>
  <si>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</si>
  <si>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</si>
  <si>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</si>
  <si>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</si>
  <si>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</si>
  <si>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</si>
  <si>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</si>
  <si>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</si>
  <si>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</si>
  <si>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</si>
  <si>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</si>
  <si>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</si>
  <si>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</si>
  <si>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</si>
  <si>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</si>
  <si>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</si>
  <si>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</si>
  <si>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</si>
  <si>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</si>
  <si>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</si>
  <si>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</si>
  <si>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</si>
  <si>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</si>
  <si>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</si>
  <si>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</si>
  <si>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</si>
  <si>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</si>
  <si>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</si>
  <si>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</si>
  <si>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</si>
  <si>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</si>
  <si>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</si>
  <si>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</si>
  <si>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</si>
  <si>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</si>
  <si>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</si>
  <si>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</si>
  <si>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</si>
  <si>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</si>
  <si>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</si>
  <si>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</si>
  <si>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</si>
  <si>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</si>
  <si>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</si>
  <si>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</si>
  <si>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</si>
  <si>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</si>
  <si>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</si>
  <si>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</si>
  <si>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</si>
  <si>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</si>
  <si>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</si>
  <si>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</si>
  <si>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</si>
  <si>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</si>
  <si>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</si>
  <si>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</si>
  <si>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</si>
  <si>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</si>
  <si>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</si>
  <si>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</si>
  <si>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</si>
  <si>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</si>
  <si>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</si>
  <si>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</si>
  <si>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</si>
  <si>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</si>
  <si>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</si>
  <si>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</si>
  <si>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</si>
  <si>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</si>
  <si>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</si>
  <si>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</si>
  <si>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</si>
  <si>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</si>
  <si>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</si>
  <si>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</si>
  <si>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</si>
  <si>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</si>
  <si>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</si>
  <si>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</si>
  <si>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</si>
  <si>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</si>
  <si>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</si>
  <si>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</si>
  <si>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</si>
  <si>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</si>
  <si>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</si>
  <si>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</si>
  <si>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</si>
  <si>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</si>
  <si>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</si>
  <si>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</si>
  <si>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</si>
  <si>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</si>
  <si>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</si>
  <si>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</si>
  <si>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</si>
  <si>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</si>
  <si>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</si>
  <si>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</si>
  <si>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</si>
  <si>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</si>
  <si>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</si>
  <si>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</si>
  <si>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</si>
  <si>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</si>
  <si>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</si>
  <si>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</si>
  <si>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</si>
  <si>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</si>
  <si>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</si>
  <si>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</si>
  <si>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</si>
  <si>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</si>
  <si>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</si>
  <si>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</si>
  <si>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</si>
  <si>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</si>
  <si>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</si>
  <si>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</si>
  <si>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</si>
  <si>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</si>
  <si>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</si>
  <si>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</si>
  <si>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</si>
  <si>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</si>
  <si>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</si>
  <si>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</si>
  <si>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</si>
  <si>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</si>
  <si>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</si>
  <si>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</si>
  <si>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</si>
  <si>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</si>
  <si>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</si>
  <si>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</si>
  <si>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</si>
  <si>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</si>
  <si>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</si>
  <si>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</si>
  <si>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</si>
  <si>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</si>
  <si>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</si>
  <si>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</si>
  <si>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</si>
  <si>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</si>
  <si>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</si>
  <si>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</si>
  <si>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</si>
  <si>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</si>
  <si>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</si>
  <si>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</si>
  <si>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</si>
  <si>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</si>
  <si>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</si>
  <si>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</si>
  <si>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</si>
  <si>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</si>
  <si>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</si>
  <si>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</si>
  <si>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</si>
  <si>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</si>
  <si>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</si>
  <si>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</si>
  <si>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</si>
  <si>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</si>
  <si>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</si>
  <si>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</si>
  <si>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</si>
  <si>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</si>
  <si>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</si>
  <si>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</si>
  <si>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</si>
  <si>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</si>
  <si>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</si>
  <si>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</si>
  <si>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</si>
  <si>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</si>
  <si>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</si>
  <si>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</si>
  <si>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</si>
  <si>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</si>
  <si>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</si>
  <si>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</si>
  <si>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</si>
  <si>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</si>
  <si>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</si>
  <si>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</si>
  <si>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</si>
  <si>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</si>
  <si>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</si>
  <si>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</si>
  <si>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</si>
  <si>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</si>
  <si>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</si>
  <si>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</si>
  <si>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</si>
  <si>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</si>
  <si>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</si>
  <si>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</si>
  <si>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</si>
  <si>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</si>
  <si>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</si>
  <si>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</si>
  <si>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</si>
  <si>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</si>
  <si>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</si>
  <si>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</si>
  <si>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</si>
  <si>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</si>
  <si>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</si>
  <si>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</si>
  <si>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</si>
  <si>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</si>
  <si>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</si>
  <si>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</si>
  <si>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</si>
  <si>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</si>
  <si>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</si>
  <si>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</si>
  <si>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</si>
  <si>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</si>
  <si>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</si>
  <si>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</si>
  <si>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</si>
  <si>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</si>
  <si>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</si>
  <si>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</si>
  <si>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</si>
  <si>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</si>
  <si>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</si>
  <si>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</si>
  <si>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</si>
  <si>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</si>
  <si>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</si>
  <si>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</si>
  <si>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</si>
  <si>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</si>
  <si>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</si>
  <si>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</si>
  <si>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</si>
  <si>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</si>
  <si>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</si>
  <si>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</si>
  <si>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</si>
  <si>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</si>
  <si>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</si>
  <si>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</si>
  <si>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</si>
  <si>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</si>
  <si>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</si>
  <si>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</si>
  <si>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</si>
  <si>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</si>
  <si>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</si>
  <si>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</si>
  <si>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</si>
  <si>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</si>
  <si>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</si>
  <si>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</si>
  <si>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</si>
  <si>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</si>
  <si>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</si>
  <si>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</si>
  <si>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</si>
  <si>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</si>
  <si>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</si>
  <si>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</si>
  <si>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</si>
  <si>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</si>
  <si>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</si>
  <si>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</si>
  <si>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</si>
  <si>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</si>
  <si>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</si>
  <si>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</si>
  <si>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</si>
  <si>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</si>
  <si>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</si>
  <si>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</si>
  <si>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</si>
  <si>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</si>
  <si>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</si>
  <si>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</si>
  <si>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</si>
  <si>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</si>
  <si>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</si>
  <si>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</si>
  <si>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</si>
  <si>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</si>
  <si>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</si>
  <si>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</si>
  <si>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</si>
  <si>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</si>
  <si>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</si>
  <si>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</si>
  <si>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</si>
  <si>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</si>
  <si>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</si>
  <si>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</si>
  <si>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</si>
  <si>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</si>
  <si>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</si>
  <si>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</si>
  <si>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</si>
  <si>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</si>
  <si>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</si>
  <si>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</si>
  <si>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</si>
  <si>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</si>
  <si>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</si>
  <si>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</si>
  <si>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</si>
  <si>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</si>
  <si>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</si>
  <si>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</si>
  <si>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</si>
  <si>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</si>
  <si>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</si>
  <si>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</si>
  <si>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</si>
  <si>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</si>
  <si>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</si>
  <si>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</si>
  <si>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</si>
  <si>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</si>
  <si>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</si>
  <si>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</si>
  <si>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</si>
  <si>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</si>
  <si>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</si>
  <si>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</si>
  <si>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</si>
  <si>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</si>
  <si>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</si>
  <si>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</si>
  <si>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</si>
  <si>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</si>
  <si>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</si>
  <si>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</si>
  <si>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</si>
  <si>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</si>
  <si>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</si>
  <si>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</si>
  <si>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</si>
  <si>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</si>
  <si>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</si>
  <si>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</si>
  <si>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</si>
  <si>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</si>
  <si>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</si>
  <si>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</si>
  <si>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</si>
  <si>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</si>
  <si>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</si>
  <si>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</si>
  <si>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</si>
  <si>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</si>
  <si>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</si>
  <si>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</si>
  <si>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</si>
  <si>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</si>
  <si>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</si>
  <si>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</si>
  <si>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</si>
  <si>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</si>
  <si>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</si>
  <si>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</si>
  <si>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</si>
  <si>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</si>
  <si>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</si>
  <si>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</si>
  <si>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</si>
  <si>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</si>
  <si>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</si>
  <si>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</si>
  <si>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</si>
  <si>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</si>
  <si>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</si>
  <si>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</si>
  <si>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</si>
  <si>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</si>
  <si>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</si>
  <si>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</si>
  <si>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</si>
  <si>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</si>
  <si>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</si>
  <si>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</si>
  <si>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</si>
  <si>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</si>
  <si>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</si>
  <si>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</si>
  <si>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</si>
  <si>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</si>
  <si>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</si>
  <si>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</si>
  <si>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</si>
  <si>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</si>
  <si>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</si>
  <si>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</si>
  <si>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</si>
  <si>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</si>
  <si>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</si>
  <si>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</si>
  <si>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</si>
  <si>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</si>
  <si>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</si>
  <si>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</si>
  <si>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</si>
  <si>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</si>
  <si>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</si>
  <si>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</si>
  <si>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</si>
  <si>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</si>
  <si>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</si>
  <si>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</si>
  <si>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</si>
  <si>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</si>
  <si>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</si>
  <si>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</si>
  <si>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</si>
  <si>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</si>
  <si>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</si>
  <si>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</si>
  <si>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</si>
  <si>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</si>
  <si>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</si>
  <si>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</si>
  <si>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</si>
  <si>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</si>
  <si>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</si>
  <si>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</si>
  <si>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</si>
  <si>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</si>
  <si>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</si>
  <si>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</si>
  <si>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</si>
  <si>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</si>
  <si>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</si>
  <si>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</si>
  <si>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</si>
  <si>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</si>
  <si>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</si>
  <si>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</si>
  <si>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</si>
  <si>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</si>
  <si>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</si>
  <si>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</si>
  <si>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</si>
  <si>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</si>
  <si>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</si>
  <si>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</si>
  <si>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</si>
  <si>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</si>
  <si>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</si>
  <si>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</si>
  <si>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</si>
  <si>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</si>
  <si>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</si>
  <si>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</si>
  <si>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</si>
  <si>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</si>
  <si>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</si>
  <si>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</si>
  <si>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</si>
  <si>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</si>
  <si>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</si>
  <si>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</si>
  <si>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</si>
  <si>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</si>
  <si>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</si>
  <si>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</si>
  <si>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</si>
  <si>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</si>
  <si>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</si>
  <si>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</si>
  <si>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</si>
  <si>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</si>
  <si>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</si>
  <si>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</si>
  <si>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</si>
  <si>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</si>
  <si>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</si>
  <si>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</si>
  <si>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</si>
  <si>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</si>
  <si>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</si>
  <si>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</si>
  <si>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</si>
  <si>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</si>
  <si>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</si>
  <si>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</si>
  <si>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</si>
  <si>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</si>
  <si>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</si>
  <si>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</si>
  <si>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</si>
  <si>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</si>
  <si>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</si>
  <si>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</si>
  <si>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</si>
  <si>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</si>
  <si>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</si>
  <si>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</si>
  <si>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</si>
  <si>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</si>
  <si>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</si>
  <si>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</si>
  <si>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</si>
  <si>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</si>
  <si>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</si>
  <si>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</si>
  <si>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</si>
  <si>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</si>
  <si>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</si>
  <si>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</si>
  <si>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</si>
  <si>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</si>
  <si>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</si>
  <si>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</si>
  <si>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</si>
  <si>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</si>
  <si>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</si>
  <si>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</si>
  <si>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</si>
  <si>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</si>
  <si>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</si>
  <si>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</si>
  <si>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</si>
  <si>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</si>
  <si>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</si>
  <si>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</si>
  <si>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</si>
  <si>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</si>
  <si>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</si>
  <si>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</si>
  <si>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</si>
  <si>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</si>
  <si>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</si>
  <si>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</si>
  <si>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</si>
  <si>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</si>
  <si>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</si>
  <si>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</si>
  <si>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</si>
  <si>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</si>
  <si>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</si>
  <si>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</si>
  <si>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</si>
  <si>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</si>
  <si>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</si>
  <si>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</si>
  <si>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</si>
  <si>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</si>
  <si>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</si>
  <si>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</si>
  <si>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</si>
  <si>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</si>
  <si>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</si>
  <si>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</si>
  <si>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</si>
  <si>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</si>
  <si>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</si>
  <si>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</si>
  <si>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</si>
  <si>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</si>
  <si>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</si>
  <si>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</si>
  <si>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</si>
  <si>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</si>
  <si>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</si>
  <si>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</si>
  <si>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</si>
  <si>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</si>
  <si>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</si>
  <si>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</si>
  <si>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</si>
  <si>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</si>
  <si>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</si>
  <si>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</si>
  <si>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</si>
  <si>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</si>
  <si>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</si>
  <si>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</si>
  <si>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</si>
  <si>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</si>
  <si>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</si>
  <si>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</si>
  <si>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</si>
  <si>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</si>
  <si>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</si>
  <si>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</si>
  <si>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</si>
  <si>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</si>
  <si>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</si>
  <si>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</si>
  <si>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</si>
  <si>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</si>
  <si>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</si>
  <si>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</si>
  <si>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</si>
  <si>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</si>
  <si>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</si>
  <si>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</si>
  <si>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</si>
  <si>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</si>
  <si>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</si>
  <si>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</si>
  <si>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</si>
  <si>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</si>
  <si>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</si>
  <si>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</si>
  <si>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</si>
  <si>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</si>
  <si>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</si>
  <si>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</si>
  <si>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</si>
  <si>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</si>
  <si>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</si>
  <si>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</si>
  <si>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</si>
  <si>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</si>
  <si>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</si>
  <si>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</si>
  <si>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</si>
  <si>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</si>
  <si>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</si>
  <si>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</si>
  <si>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</si>
  <si>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</si>
  <si>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</si>
  <si>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</si>
  <si>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</si>
  <si>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</si>
  <si>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</si>
  <si>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</si>
  <si>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</si>
  <si>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</si>
  <si>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</si>
  <si>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</si>
  <si>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</si>
  <si>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</si>
  <si>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</si>
  <si>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</si>
  <si>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</si>
  <si>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</si>
  <si>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</si>
  <si>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</si>
  <si>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</si>
  <si>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</si>
  <si>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</si>
  <si>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</si>
  <si>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</si>
  <si>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</si>
  <si>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</si>
  <si>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</si>
  <si>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</si>
  <si>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</si>
  <si>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</si>
  <si>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</si>
  <si>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</si>
  <si>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</si>
  <si>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</si>
  <si>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</si>
  <si>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</si>
  <si>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</si>
  <si>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</si>
  <si>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</si>
  <si>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</si>
  <si>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</si>
  <si>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</si>
  <si>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</si>
  <si>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</si>
  <si>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</si>
  <si>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</si>
  <si>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</si>
  <si>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</si>
  <si>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</si>
  <si>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</si>
  <si>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</si>
  <si>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</si>
  <si>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</si>
  <si>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</si>
  <si>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</si>
  <si>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</si>
  <si>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</si>
  <si>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</si>
  <si>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</si>
  <si>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</si>
  <si>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</si>
  <si>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</si>
  <si>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</si>
  <si>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</si>
  <si>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</si>
  <si>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</si>
  <si>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</si>
  <si>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</si>
  <si>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</si>
  <si>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</si>
  <si>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</si>
  <si>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</si>
  <si>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</si>
  <si>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</si>
  <si>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</si>
  <si>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</si>
  <si>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</si>
  <si>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</si>
  <si>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</si>
  <si>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</si>
  <si>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</si>
  <si>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</si>
  <si>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</si>
  <si>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</si>
  <si>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</si>
  <si>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</si>
  <si>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</si>
  <si>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</si>
  <si>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</si>
  <si>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</si>
  <si>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</si>
  <si>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</si>
  <si>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</si>
  <si>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</si>
  <si>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</si>
  <si>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</si>
  <si>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</si>
  <si>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</si>
  <si>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</si>
  <si>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</si>
  <si>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</si>
  <si>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</si>
  <si>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</si>
  <si>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</si>
  <si>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</si>
  <si>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</si>
  <si>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</si>
  <si>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</si>
  <si>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</si>
  <si>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</si>
  <si>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</si>
  <si>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</si>
  <si>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</si>
  <si>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</si>
  <si>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</si>
  <si>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</si>
  <si>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</si>
  <si>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</si>
  <si>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</si>
  <si>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</si>
  <si>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</si>
  <si>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</si>
  <si>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</si>
  <si>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</si>
  <si>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</si>
  <si>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</si>
  <si>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</si>
  <si>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</si>
  <si>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</si>
  <si>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</si>
  <si>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</si>
  <si>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</si>
  <si>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</si>
  <si>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</si>
  <si>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</si>
  <si>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</si>
  <si>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</si>
  <si>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</si>
  <si>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</si>
  <si>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</si>
  <si>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</si>
  <si>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</si>
  <si>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</si>
  <si>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</si>
  <si>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</si>
  <si>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</si>
  <si>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</si>
  <si>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</si>
  <si>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</si>
  <si>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</si>
  <si>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</si>
  <si>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</si>
  <si>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</si>
  <si>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</si>
  <si>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</si>
  <si>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</si>
  <si>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</si>
  <si>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</si>
  <si>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</si>
  <si>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</si>
  <si>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</si>
  <si>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</si>
  <si>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</si>
  <si>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</si>
  <si>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</si>
  <si>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</si>
  <si>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</si>
  <si>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</si>
  <si>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</si>
  <si>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</si>
  <si>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</si>
  <si>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</si>
  <si>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</si>
  <si>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</si>
  <si>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</si>
  <si>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</si>
  <si>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</si>
  <si>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</si>
  <si>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</si>
  <si>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</si>
  <si>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</si>
  <si>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</si>
  <si>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</si>
  <si>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</si>
  <si>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</si>
  <si>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</si>
  <si>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</si>
  <si>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</si>
  <si>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</si>
  <si>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</si>
  <si>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</si>
  <si>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</si>
  <si>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</si>
  <si>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</si>
  <si>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</si>
  <si>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</si>
  <si>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</si>
  <si>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</si>
  <si>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</si>
  <si>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</si>
  <si>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</si>
  <si>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</si>
  <si>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</si>
  <si>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</si>
  <si>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</si>
  <si>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</si>
  <si>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</si>
  <si>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</si>
  <si>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</si>
  <si>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</si>
  <si>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</si>
  <si>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</si>
  <si>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</si>
  <si>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</si>
  <si>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</si>
  <si>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</si>
  <si>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</si>
  <si>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</si>
  <si>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</si>
  <si>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</si>
  <si>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</si>
  <si>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</si>
  <si>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</si>
  <si>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</si>
  <si>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</si>
  <si>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</si>
  <si>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</si>
  <si>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</si>
  <si>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</si>
  <si>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</si>
  <si>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</si>
  <si>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</si>
  <si>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</si>
  <si>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</si>
  <si>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</si>
  <si>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</si>
  <si>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</si>
  <si>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</si>
  <si>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</si>
  <si>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</si>
  <si>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</si>
  <si>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</si>
  <si>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</si>
  <si>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</si>
  <si>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</si>
  <si>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</si>
  <si>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</si>
  <si>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</si>
  <si>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</si>
  <si>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</si>
  <si>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</si>
  <si>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</si>
  <si>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</si>
  <si>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</si>
  <si>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</si>
  <si>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</si>
  <si>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</si>
  <si>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</si>
  <si>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</si>
  <si>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</si>
  <si>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</si>
  <si>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</si>
  <si>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</si>
  <si>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</si>
  <si>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</si>
  <si>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</si>
  <si>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</si>
  <si>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</si>
  <si>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</si>
  <si>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</si>
  <si>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</si>
  <si>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</si>
  <si>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</si>
  <si>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</si>
  <si>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</si>
  <si>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</si>
  <si>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</si>
  <si>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</si>
  <si>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</si>
  <si>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</si>
  <si>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</si>
  <si>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</si>
  <si>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</si>
  <si>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</si>
  <si>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</si>
  <si>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</si>
  <si>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</si>
  <si>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</si>
  <si>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</si>
  <si>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</si>
  <si>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</si>
  <si>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</si>
  <si>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</si>
  <si>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</si>
  <si>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</si>
  <si>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</si>
  <si>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</si>
  <si>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</si>
  <si>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</si>
  <si>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</si>
  <si>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</si>
  <si>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</si>
  <si>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</si>
  <si>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</si>
  <si>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</si>
  <si>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</si>
  <si>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</si>
  <si>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</si>
  <si>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</si>
  <si>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</si>
  <si>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</si>
  <si>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</si>
  <si>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</si>
  <si>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</si>
  <si>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</si>
  <si>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</si>
  <si>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</si>
  <si>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</si>
  <si>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</si>
  <si>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</si>
  <si>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</si>
  <si>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</si>
  <si>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</si>
  <si>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</si>
  <si>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</si>
  <si>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</si>
  <si>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</si>
  <si>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</si>
  <si>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</si>
  <si>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</si>
  <si>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</si>
  <si>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</si>
  <si>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</si>
  <si>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</si>
  <si>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</si>
  <si>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</si>
  <si>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</si>
  <si>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</si>
  <si>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</si>
  <si>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</si>
  <si>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</si>
  <si>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</si>
  <si>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</si>
  <si>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</si>
  <si>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</si>
  <si>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</si>
  <si>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</si>
  <si>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</si>
  <si>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</si>
  <si>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</si>
  <si>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</si>
  <si>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</si>
  <si>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</si>
  <si>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</si>
  <si>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</si>
  <si>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</si>
  <si>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</si>
  <si>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</si>
  <si>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</si>
  <si>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</si>
  <si>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</si>
  <si>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</si>
  <si>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</si>
  <si>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</si>
  <si>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</si>
  <si>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</si>
  <si>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</si>
  <si>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</si>
  <si>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</si>
  <si>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</si>
  <si>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</si>
  <si>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</si>
  <si>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</si>
  <si>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</si>
  <si>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</si>
  <si>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</si>
  <si>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</si>
  <si>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</si>
  <si>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</si>
  <si>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</si>
  <si>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</si>
  <si>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</si>
  <si>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</si>
  <si>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</si>
  <si>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</si>
  <si>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</si>
  <si>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</si>
  <si>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</si>
  <si>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</si>
  <si>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</si>
  <si>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</si>
  <si>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</si>
  <si>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</si>
  <si>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</si>
  <si>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</si>
  <si>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</si>
  <si>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</si>
  <si>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</si>
  <si>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</si>
  <si>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</si>
  <si>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</si>
  <si>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</si>
  <si>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</si>
  <si>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</si>
  <si>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</si>
  <si>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</si>
  <si>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</si>
  <si>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</si>
  <si>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</si>
  <si>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</si>
  <si>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</si>
  <si>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</si>
  <si>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</si>
  <si>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</si>
  <si>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</si>
  <si>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</si>
  <si>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</si>
  <si>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</si>
  <si>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</si>
  <si>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</si>
  <si>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</si>
  <si>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</si>
  <si>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</si>
  <si>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</si>
  <si>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</si>
  <si>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</si>
  <si>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</si>
  <si>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</si>
  <si>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</si>
  <si>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</si>
  <si>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</si>
  <si>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</si>
  <si>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</si>
  <si>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</si>
  <si>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</si>
  <si>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</si>
  <si>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</si>
  <si>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</si>
  <si>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</si>
  <si>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</si>
  <si>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</si>
  <si>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</si>
  <si>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</si>
  <si>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</si>
  <si>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</si>
  <si>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</si>
  <si>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</si>
  <si>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</si>
  <si>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</si>
  <si>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</si>
  <si>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</si>
  <si>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</si>
  <si>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</si>
  <si>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</si>
  <si>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</si>
  <si>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</si>
  <si>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</si>
  <si>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</si>
  <si>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</si>
  <si>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</si>
  <si>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</si>
  <si>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</si>
  <si>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</si>
  <si>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</si>
  <si>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</si>
  <si>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</si>
  <si>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</si>
  <si>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</si>
  <si>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</si>
  <si>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</si>
  <si>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</si>
  <si>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</si>
  <si>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</si>
  <si>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</si>
  <si>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</si>
  <si>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</si>
  <si>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</si>
  <si>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</si>
  <si>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</si>
  <si>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</si>
  <si>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</si>
  <si>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</si>
  <si>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</si>
  <si>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</si>
  <si>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</si>
  <si>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</si>
  <si>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</si>
  <si>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</si>
  <si>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</si>
  <si>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</si>
  <si>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</si>
  <si>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</si>
  <si>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</si>
  <si>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</si>
  <si>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</si>
  <si>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</si>
  <si>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</si>
  <si>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</si>
  <si>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</si>
  <si>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</si>
  <si>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</si>
  <si>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</si>
  <si>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</si>
  <si>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</si>
  <si>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</si>
  <si>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</si>
  <si>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</si>
  <si>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</si>
  <si>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</si>
  <si>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</si>
  <si>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</si>
  <si>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</si>
  <si>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</si>
  <si>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</si>
  <si>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</si>
  <si>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</si>
  <si>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</si>
  <si>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</si>
  <si>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</si>
  <si>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</si>
  <si>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</si>
  <si>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</si>
  <si>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</si>
  <si>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</si>
  <si>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</si>
  <si>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</si>
  <si>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</si>
  <si>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</si>
  <si>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</si>
  <si>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</si>
  <si>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</si>
  <si>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</si>
  <si>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</si>
  <si>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</si>
  <si>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</si>
  <si>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</si>
  <si>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</si>
  <si>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</si>
  <si>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</si>
  <si>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</si>
  <si>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</si>
  <si>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</si>
  <si>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</si>
  <si>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</si>
  <si>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</si>
  <si>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</si>
  <si>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</si>
  <si>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</si>
  <si>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</si>
  <si>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</si>
  <si>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</si>
  <si>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</si>
  <si>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</si>
  <si>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</si>
  <si>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</si>
  <si>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</si>
  <si>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</si>
  <si>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</si>
  <si>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</si>
  <si>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</si>
  <si>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</si>
  <si>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</si>
  <si>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</si>
  <si>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</si>
  <si>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</si>
  <si>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</si>
  <si>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</si>
  <si>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</si>
  <si>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</si>
  <si>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</si>
  <si>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</si>
  <si>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</si>
  <si>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</si>
  <si>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</si>
  <si>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</si>
  <si>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</si>
  <si>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</si>
  <si>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</si>
  <si>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</si>
  <si>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</si>
  <si>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</si>
  <si>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</si>
  <si>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</si>
  <si>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</si>
  <si>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</si>
  <si>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</si>
  <si>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</si>
  <si>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</si>
  <si>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</si>
  <si>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</si>
  <si>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</si>
  <si>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</si>
  <si>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</si>
  <si>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</si>
  <si>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</si>
  <si>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</si>
  <si>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</si>
  <si>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</si>
  <si>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</si>
  <si>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</si>
  <si>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</si>
  <si>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</si>
  <si>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</si>
  <si>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</si>
  <si>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</si>
  <si>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</si>
  <si>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</si>
  <si>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</si>
  <si>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</si>
  <si>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</si>
  <si>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</si>
  <si>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</si>
  <si>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</si>
  <si>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</si>
  <si>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</si>
  <si>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</si>
  <si>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</si>
  <si>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</si>
  <si>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</si>
  <si>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</si>
  <si>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</si>
  <si>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</si>
  <si>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</si>
  <si>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</si>
  <si>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</si>
  <si>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</si>
  <si>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</si>
  <si>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</si>
  <si>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</si>
  <si>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</si>
  <si>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</si>
  <si>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</si>
  <si>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</si>
  <si>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</si>
  <si>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</si>
  <si>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</si>
  <si>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</si>
  <si>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</si>
  <si>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</si>
  <si>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</si>
  <si>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</si>
  <si>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</si>
  <si>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</si>
  <si>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</si>
  <si>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</si>
  <si>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</si>
  <si>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</si>
  <si>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</si>
  <si>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</si>
  <si>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</si>
  <si>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</si>
  <si>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</si>
  <si>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</si>
  <si>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</si>
  <si>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</si>
  <si>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</si>
  <si>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</si>
  <si>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</si>
  <si>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</si>
  <si>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</si>
  <si>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</si>
  <si>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</si>
  <si>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</si>
  <si>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</si>
  <si>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</si>
  <si>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</si>
  <si>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</si>
  <si>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</si>
  <si>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</si>
  <si>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</si>
  <si>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</si>
  <si>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</si>
  <si>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</si>
  <si>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</si>
  <si>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</si>
  <si>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</si>
  <si>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</si>
  <si>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</si>
  <si>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</si>
  <si>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</si>
  <si>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</si>
  <si>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</si>
  <si>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</si>
  <si>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</si>
  <si>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</si>
  <si>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</si>
  <si>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</si>
  <si>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</si>
  <si>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</si>
  <si>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</si>
  <si>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</si>
  <si>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</si>
  <si>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</si>
  <si>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</si>
  <si>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</si>
  <si>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</si>
  <si>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</si>
  <si>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</si>
  <si>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</si>
  <si>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</si>
  <si>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</si>
  <si>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</si>
  <si>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</si>
  <si>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</si>
  <si>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</si>
  <si>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</si>
  <si>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</si>
  <si>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</si>
  <si>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</si>
  <si>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</si>
  <si>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</si>
  <si>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</si>
  <si>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</si>
  <si>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</si>
  <si>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</si>
  <si>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</si>
  <si>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</si>
  <si>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</si>
  <si>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</si>
  <si>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</si>
  <si>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</si>
  <si>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</si>
  <si>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</si>
  <si>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</si>
  <si>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</si>
  <si>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</si>
  <si>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</si>
  <si>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</si>
  <si>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</si>
  <si>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</si>
  <si>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</si>
  <si>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</si>
  <si>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</si>
  <si>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</si>
  <si>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</si>
  <si>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</si>
  <si>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</si>
  <si>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</si>
  <si>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</si>
  <si>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</si>
  <si>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</si>
  <si>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</si>
  <si>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</si>
  <si>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</si>
  <si>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</si>
  <si>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</si>
  <si>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</si>
  <si>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</si>
  <si>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</si>
  <si>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</si>
  <si>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</si>
  <si>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</si>
  <si>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</si>
  <si>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</si>
  <si>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</si>
  <si>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</si>
  <si>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</si>
  <si>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</si>
  <si>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</si>
  <si>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</si>
  <si>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</si>
  <si>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</si>
  <si>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</si>
  <si>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</si>
  <si>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</si>
  <si>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</si>
  <si>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</si>
  <si>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</si>
  <si>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</si>
  <si>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</si>
  <si>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</si>
  <si>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</si>
  <si>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</si>
  <si>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</si>
  <si>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</si>
  <si>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</si>
  <si>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</si>
  <si>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</si>
  <si>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</si>
  <si>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</si>
  <si>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</si>
  <si>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</si>
  <si>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</si>
  <si>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</si>
  <si>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</si>
  <si>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</si>
  <si>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</si>
  <si>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</si>
  <si>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</si>
  <si>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</si>
  <si>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</si>
  <si>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</si>
  <si>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</si>
  <si>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</si>
  <si>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</si>
  <si>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</si>
  <si>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</si>
  <si>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</si>
  <si>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</si>
  <si>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</si>
  <si>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</si>
  <si>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</si>
  <si>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</si>
  <si>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</si>
  <si>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</si>
  <si>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</si>
  <si>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</si>
  <si>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</si>
  <si>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</si>
  <si>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</si>
  <si>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</si>
  <si>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</si>
  <si>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</si>
  <si>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</si>
  <si>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</si>
  <si>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</si>
  <si>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</si>
  <si>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</si>
  <si>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</si>
  <si>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</si>
  <si>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</si>
  <si>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</si>
  <si>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</si>
  <si>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</si>
  <si>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</si>
  <si>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</si>
  <si>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</si>
  <si>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</si>
  <si>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</si>
  <si>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</si>
  <si>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</si>
  <si>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</si>
  <si>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</si>
  <si>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</si>
  <si>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</si>
  <si>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</si>
  <si>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</si>
  <si>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</si>
  <si>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</si>
  <si>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</si>
  <si>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</si>
  <si>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</si>
  <si>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</si>
  <si>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</si>
  <si>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</si>
  <si>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</si>
  <si>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</si>
  <si>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</si>
  <si>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</si>
  <si>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</si>
  <si>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</si>
  <si>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</si>
  <si>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</si>
  <si>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</si>
  <si>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</si>
  <si>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</si>
  <si>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</si>
  <si>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</si>
  <si>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</si>
  <si>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</si>
  <si>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</si>
  <si>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</si>
  <si>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</si>
  <si>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</si>
  <si>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</si>
  <si>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</si>
  <si>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</si>
  <si>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</si>
  <si>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</si>
  <si>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</si>
  <si>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</si>
  <si>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</si>
  <si>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</si>
  <si>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</si>
  <si>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</si>
  <si>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</si>
  <si>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</si>
  <si>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</si>
  <si>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</si>
  <si>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</si>
  <si>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</si>
  <si>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</si>
  <si>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</si>
  <si>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</si>
  <si>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</si>
  <si>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</si>
  <si>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</si>
  <si>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</si>
  <si>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</si>
  <si>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</si>
  <si>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</si>
  <si>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</si>
  <si>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</si>
  <si>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</si>
  <si>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</si>
  <si>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</si>
  <si>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</si>
  <si>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</si>
  <si>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</si>
  <si>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</si>
  <si>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</si>
  <si>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</si>
  <si>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</si>
  <si>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</si>
  <si>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</si>
  <si>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</si>
  <si>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</si>
  <si>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</si>
  <si>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</si>
  <si>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</si>
  <si>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</si>
  <si>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</si>
  <si>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</si>
  <si>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</si>
  <si>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</si>
  <si>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</si>
  <si>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</si>
  <si>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</si>
  <si>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</si>
  <si>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</si>
  <si>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</si>
  <si>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</si>
  <si>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</si>
  <si>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</si>
  <si>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</si>
  <si>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</si>
  <si>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</si>
  <si>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</si>
  <si>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</si>
  <si>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</si>
  <si>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</si>
  <si>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</si>
  <si>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</si>
  <si>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</si>
  <si>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</si>
  <si>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</si>
  <si>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</si>
  <si>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</si>
  <si>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</si>
  <si>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</si>
  <si>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</si>
  <si>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</si>
  <si>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</si>
  <si>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</si>
  <si>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</si>
  <si>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</si>
  <si>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</si>
  <si>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</si>
  <si>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</si>
  <si>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</si>
  <si>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</si>
  <si>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</si>
  <si>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</si>
  <si>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</si>
  <si>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</si>
  <si>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</si>
  <si>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</si>
  <si>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</si>
  <si>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</si>
  <si>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</si>
  <si>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</si>
  <si>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</si>
  <si>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</si>
  <si>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</si>
  <si>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</si>
  <si>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</si>
  <si>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</si>
  <si>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</si>
  <si>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</si>
  <si>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</si>
  <si>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</si>
  <si>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</si>
  <si>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</si>
  <si>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</si>
  <si>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</si>
  <si>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</si>
  <si>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</si>
  <si>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</si>
  <si>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</si>
  <si>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</si>
  <si>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</si>
  <si>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</si>
  <si>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</si>
  <si>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</si>
  <si>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</si>
  <si>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</si>
  <si>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</si>
  <si>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</si>
  <si>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</si>
  <si>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</si>
  <si>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</si>
  <si>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</si>
  <si>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</si>
  <si>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</si>
  <si>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</si>
  <si>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</si>
  <si>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</si>
  <si>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</si>
  <si>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</si>
  <si>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</si>
  <si>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</si>
  <si>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</si>
  <si>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</si>
  <si>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</si>
  <si>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</si>
  <si>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</si>
  <si>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</si>
  <si>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</si>
  <si>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</si>
  <si>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</si>
  <si>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</si>
  <si>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</si>
  <si>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</si>
  <si>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</si>
  <si>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</si>
  <si>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</si>
  <si>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</si>
  <si>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</si>
  <si>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</si>
  <si>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</si>
  <si>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</si>
  <si>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</si>
  <si>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</si>
  <si>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</si>
  <si>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</si>
  <si>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</si>
  <si>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</si>
  <si>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</si>
  <si>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</si>
  <si>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</si>
  <si>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</si>
  <si>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</si>
  <si>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</si>
  <si>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</si>
  <si>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</si>
  <si>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</si>
  <si>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</si>
  <si>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</si>
  <si>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</si>
  <si>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</si>
  <si>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</si>
  <si>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</si>
  <si>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</si>
  <si>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</si>
  <si>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</si>
  <si>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</si>
  <si>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</si>
  <si>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</si>
  <si>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</si>
  <si>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</si>
  <si>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</si>
  <si>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</si>
  <si>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</si>
  <si>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</si>
  <si>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</si>
  <si>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</si>
  <si>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</si>
  <si>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</si>
  <si>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</si>
  <si>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</si>
  <si>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</si>
  <si>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</si>
  <si>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</si>
  <si>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</si>
  <si>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</si>
  <si>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</si>
  <si>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</si>
  <si>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</si>
  <si>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</si>
  <si>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</si>
  <si>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</si>
  <si>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</si>
  <si>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</si>
  <si>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</si>
  <si>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</si>
  <si>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</si>
  <si>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</si>
  <si>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</si>
  <si>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</si>
  <si>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</si>
  <si>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</si>
  <si>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</si>
  <si>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</si>
  <si>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</si>
  <si>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</si>
  <si>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</si>
  <si>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</si>
  <si>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</si>
  <si>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</si>
  <si>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</si>
  <si>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</si>
  <si>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</si>
  <si>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</si>
  <si>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</si>
  <si>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</si>
  <si>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</si>
  <si>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</si>
  <si>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</si>
  <si>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</si>
  <si>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</si>
  <si>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</si>
  <si>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</si>
  <si>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</si>
  <si>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</si>
  <si>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</si>
  <si>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</si>
  <si>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</si>
  <si>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</si>
  <si>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</si>
  <si>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</si>
  <si>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</si>
  <si>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</si>
  <si>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</si>
  <si>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</si>
  <si>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</si>
  <si>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</si>
  <si>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</si>
  <si>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</si>
  <si>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</si>
  <si>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</si>
  <si>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</si>
  <si>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</si>
  <si>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</si>
  <si>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</si>
  <si>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</si>
  <si>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</si>
  <si>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</si>
  <si>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</si>
  <si>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</si>
  <si>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</si>
  <si>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</si>
  <si>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</si>
  <si>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</si>
  <si>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</si>
  <si>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</si>
  <si>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</si>
  <si>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</si>
  <si>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</si>
  <si>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</si>
  <si>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</si>
  <si>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</si>
  <si>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</si>
  <si>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</si>
  <si>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</si>
  <si>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</si>
  <si>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</si>
  <si>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</si>
  <si>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</si>
  <si>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</si>
  <si>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</si>
  <si>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</si>
  <si>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</si>
  <si>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</si>
  <si>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</si>
  <si>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</si>
  <si>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</si>
  <si>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</si>
  <si>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</si>
  <si>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</si>
  <si>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</si>
  <si>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</si>
  <si>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</si>
  <si>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</si>
  <si>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</si>
  <si>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</si>
  <si>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</si>
  <si>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</si>
  <si>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</si>
  <si>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</si>
  <si>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</si>
  <si>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</si>
  <si>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</si>
  <si>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</si>
  <si>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</si>
  <si>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</si>
  <si>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</si>
  <si>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</si>
  <si>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</si>
  <si>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</si>
  <si>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</si>
  <si>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</si>
  <si>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</si>
  <si>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</si>
  <si>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</si>
  <si>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</si>
  <si>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</si>
  <si>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</si>
  <si>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</si>
  <si>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</si>
  <si>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</si>
  <si>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</si>
  <si>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</si>
  <si>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</si>
  <si>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</si>
  <si>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</si>
  <si>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</si>
  <si>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</si>
  <si>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</si>
  <si>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</si>
  <si>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</si>
  <si>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</si>
  <si>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</si>
  <si>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</si>
  <si>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</si>
  <si>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</si>
  <si>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</si>
  <si>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</si>
  <si>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</si>
  <si>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</si>
  <si>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</si>
  <si>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</si>
  <si>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</si>
  <si>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</si>
  <si>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</si>
  <si>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</si>
  <si>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</si>
  <si>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</si>
  <si>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</si>
  <si>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</si>
  <si>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</si>
  <si>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</si>
  <si>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</si>
  <si>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</si>
  <si>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</si>
  <si>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</si>
  <si>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</si>
  <si>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</si>
  <si>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</si>
  <si>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</si>
  <si>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</si>
  <si>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</si>
  <si>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</si>
  <si>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</si>
  <si>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</si>
  <si>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</si>
  <si>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</si>
  <si>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</si>
  <si>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</si>
  <si>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</si>
  <si>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</si>
  <si>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</si>
  <si>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</si>
  <si>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</si>
  <si>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</si>
  <si>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</si>
  <si>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</si>
  <si>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</si>
  <si>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</si>
  <si>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</si>
  <si>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</si>
  <si>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</si>
  <si>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</si>
  <si>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</si>
  <si>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</si>
  <si>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</si>
  <si>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</si>
  <si>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</si>
  <si>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</si>
  <si>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</si>
  <si>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</si>
  <si>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</si>
  <si>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</si>
  <si>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</si>
  <si>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</si>
  <si>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</si>
  <si>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</si>
  <si>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</si>
  <si>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</si>
  <si>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</si>
  <si>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</si>
  <si>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</si>
  <si>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</si>
  <si>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</si>
  <si>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</si>
  <si>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</si>
  <si>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</si>
  <si>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</si>
  <si>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</si>
  <si>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</si>
  <si>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</si>
  <si>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</si>
  <si>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</si>
  <si>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</si>
  <si>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</si>
  <si>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</si>
  <si>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</si>
  <si>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</si>
  <si>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</si>
  <si>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</si>
  <si>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</si>
  <si>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</si>
  <si>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</si>
  <si>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</si>
  <si>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</si>
  <si>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</si>
  <si>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</si>
  <si>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</si>
  <si>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</si>
  <si>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</si>
  <si>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</si>
  <si>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</si>
  <si>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</si>
  <si>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</si>
  <si>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</si>
  <si>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</si>
  <si>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</si>
  <si>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</si>
  <si>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</si>
  <si>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</si>
  <si>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</si>
  <si>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</si>
  <si>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</si>
  <si>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</si>
  <si>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</si>
  <si>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</si>
  <si>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</si>
  <si>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</si>
  <si>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</si>
  <si>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</si>
  <si>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</si>
  <si>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</si>
  <si>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</si>
  <si>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</si>
  <si>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</si>
  <si>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</si>
  <si>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</si>
  <si>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</si>
  <si>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</si>
  <si>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</si>
  <si>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</si>
  <si>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</si>
  <si>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</si>
  <si>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</si>
  <si>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</si>
  <si>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</si>
  <si>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</si>
  <si>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</si>
  <si>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</si>
  <si>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</si>
  <si>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</si>
  <si>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</si>
  <si>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</si>
  <si>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</si>
  <si>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</si>
  <si>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</si>
  <si>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</si>
  <si>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</si>
  <si>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</si>
  <si>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</si>
  <si>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</si>
  <si>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</si>
  <si>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</si>
  <si>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</si>
  <si>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</si>
  <si>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</si>
  <si>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</si>
  <si>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</si>
  <si>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</si>
  <si>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</si>
  <si>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</si>
  <si>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</si>
  <si>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</si>
  <si>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</si>
  <si>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</si>
  <si>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</si>
  <si>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</si>
  <si>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</si>
  <si>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</si>
  <si>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</si>
  <si>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</si>
  <si>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</si>
  <si>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</si>
  <si>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</si>
  <si>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</si>
  <si>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</si>
  <si>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</si>
  <si>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</si>
  <si>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</si>
  <si>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</si>
  <si>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</si>
  <si>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</si>
  <si>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</si>
  <si>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</si>
  <si>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</si>
  <si>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</si>
  <si>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</si>
  <si>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</si>
  <si>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</si>
  <si>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</si>
  <si>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</si>
  <si>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</si>
  <si>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</si>
  <si>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</si>
  <si>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</si>
  <si>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</si>
  <si>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</si>
  <si>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</si>
  <si>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</si>
  <si>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</si>
  <si>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</si>
  <si>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</si>
  <si>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</si>
  <si>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</si>
  <si>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</si>
  <si>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</si>
  <si>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</si>
  <si>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</si>
  <si>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</si>
  <si>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</si>
  <si>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</si>
  <si>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</si>
  <si>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</si>
  <si>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</si>
  <si>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</si>
  <si>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</si>
  <si>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</si>
  <si>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</si>
  <si>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</si>
  <si>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</si>
  <si>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</si>
  <si>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</si>
  <si>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</si>
  <si>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</si>
  <si>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</si>
  <si>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</si>
  <si>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</si>
  <si>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</si>
  <si>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</si>
  <si>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</si>
  <si>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</si>
  <si>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</si>
  <si>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</si>
  <si>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</si>
  <si>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</si>
  <si>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</si>
  <si>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</si>
  <si>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</si>
  <si>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</si>
  <si>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</si>
  <si>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</si>
  <si>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</si>
  <si>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</si>
  <si>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</si>
  <si>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</si>
  <si>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</si>
  <si>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</si>
  <si>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</si>
  <si>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</si>
  <si>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</si>
  <si>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</si>
  <si>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</si>
  <si>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</si>
  <si>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</si>
  <si>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</si>
  <si>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</si>
  <si>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</si>
  <si>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</si>
  <si>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</si>
  <si>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</si>
  <si>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</si>
  <si>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</si>
  <si>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</si>
  <si>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</si>
  <si>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</si>
  <si>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</si>
  <si>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</si>
  <si>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</si>
  <si>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</si>
  <si>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</si>
  <si>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</si>
  <si>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</si>
  <si>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</si>
  <si>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</si>
  <si>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</si>
  <si>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</si>
  <si>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</si>
  <si>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</si>
  <si>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</si>
  <si>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</si>
  <si>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</si>
  <si>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</si>
  <si>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</si>
  <si>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</si>
  <si>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</si>
  <si>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</si>
  <si>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</si>
  <si>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</si>
  <si>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</si>
  <si>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</si>
  <si>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</si>
  <si>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</si>
  <si>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</si>
  <si>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</si>
  <si>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</si>
  <si>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</si>
  <si>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</si>
  <si>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</si>
  <si>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</si>
  <si>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</si>
  <si>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</si>
  <si>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</si>
  <si>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</si>
  <si>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</si>
  <si>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</si>
  <si>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</si>
  <si>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</si>
  <si>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</si>
  <si>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</si>
  <si>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</si>
  <si>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</si>
  <si>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</si>
  <si>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</si>
  <si>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</si>
  <si>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</si>
  <si>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</si>
  <si>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</si>
  <si>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</si>
  <si>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</si>
  <si>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</si>
  <si>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</si>
  <si>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</si>
  <si>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</si>
  <si>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</si>
  <si>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</si>
  <si>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</si>
  <si>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</si>
  <si>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</si>
  <si>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</si>
  <si>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</si>
  <si>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</si>
  <si>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</si>
  <si>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</si>
  <si>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</si>
  <si>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</si>
  <si>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</si>
  <si>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</si>
  <si>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</si>
  <si>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</si>
  <si>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</si>
  <si>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</si>
  <si>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</si>
  <si>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</si>
  <si>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</si>
  <si>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</si>
  <si>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</si>
  <si>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</si>
  <si>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</si>
  <si>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</si>
  <si>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</si>
  <si>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</si>
  <si>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</si>
  <si>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</si>
  <si>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</si>
  <si>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</si>
  <si>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</si>
  <si>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</si>
  <si>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</si>
  <si>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</si>
  <si>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</si>
  <si>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</si>
  <si>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</si>
  <si>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</si>
  <si>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</si>
  <si>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</si>
  <si>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</si>
  <si>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</si>
  <si>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</si>
  <si>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</si>
  <si>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</si>
  <si>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</si>
  <si>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</si>
  <si>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</si>
  <si>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</si>
  <si>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</si>
  <si>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</si>
  <si>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</si>
  <si>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</si>
  <si>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</si>
  <si>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</si>
  <si>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</si>
  <si>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</si>
  <si>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</si>
  <si>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</si>
  <si>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</si>
  <si>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</si>
  <si>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</si>
  <si>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</si>
  <si>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</si>
  <si>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</si>
  <si>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</si>
  <si>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</si>
  <si>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</si>
  <si>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</si>
  <si>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</si>
  <si>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</si>
  <si>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</si>
  <si>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</si>
  <si>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</si>
  <si>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</si>
  <si>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</si>
  <si>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</si>
  <si>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</si>
  <si>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</si>
  <si>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</si>
  <si>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</si>
  <si>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</si>
  <si>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</si>
  <si>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</si>
  <si>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</si>
  <si>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</si>
  <si>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</si>
  <si>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</si>
  <si>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</si>
  <si>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</si>
  <si>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</si>
  <si>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</si>
  <si>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</si>
  <si>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</si>
  <si>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</si>
  <si>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</si>
  <si>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</si>
  <si>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</si>
  <si>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</si>
  <si>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</si>
  <si>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</si>
  <si>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</si>
  <si>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</si>
  <si>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</si>
  <si>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</si>
  <si>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</si>
  <si>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</si>
  <si>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</si>
  <si>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</si>
  <si>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</si>
  <si>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</si>
  <si>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</si>
  <si>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</si>
  <si>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</si>
  <si>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</si>
  <si>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</si>
  <si>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</si>
  <si>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</si>
  <si>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</si>
  <si>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</si>
  <si>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</si>
  <si>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</si>
  <si>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</si>
  <si>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</si>
  <si>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</si>
  <si>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</si>
  <si>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</si>
  <si>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</si>
  <si>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</si>
  <si>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</si>
  <si>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</si>
  <si>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</si>
  <si>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</si>
  <si>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</si>
  <si>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</si>
  <si>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</si>
  <si>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</si>
  <si>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</si>
  <si>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</si>
  <si>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</si>
  <si>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</si>
  <si>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</si>
  <si>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</si>
  <si>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</si>
  <si>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</si>
  <si>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</si>
  <si>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</si>
  <si>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</si>
  <si>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</si>
  <si>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</si>
  <si>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</si>
  <si>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</si>
  <si>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</si>
  <si>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</si>
  <si>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</si>
  <si>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</si>
  <si>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</si>
  <si>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</si>
  <si>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</si>
  <si>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</si>
  <si>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</si>
  <si>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</si>
  <si>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</si>
  <si>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</si>
  <si>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</si>
  <si>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</si>
  <si>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</si>
  <si>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</si>
  <si>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</si>
  <si>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</si>
  <si>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</si>
  <si>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</si>
  <si>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</si>
  <si>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</si>
  <si>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</si>
  <si>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</si>
  <si>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</si>
  <si>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</si>
  <si>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</si>
  <si>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</si>
  <si>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</si>
  <si>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</si>
  <si>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</si>
  <si>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</si>
  <si>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</si>
  <si>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</si>
  <si>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</si>
  <si>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</si>
  <si>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</si>
  <si>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</si>
  <si>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</si>
  <si>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</si>
  <si>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</si>
  <si>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</si>
  <si>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</si>
  <si>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</si>
  <si>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</si>
  <si>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</si>
  <si>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</si>
  <si>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</si>
  <si>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</si>
  <si>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</si>
  <si>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</si>
  <si>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</si>
  <si>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</si>
  <si>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</si>
  <si>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</si>
  <si>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</si>
  <si>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</si>
  <si>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</si>
  <si>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</si>
  <si>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</si>
  <si>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</si>
  <si>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</si>
  <si>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</si>
  <si>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</si>
  <si>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</si>
  <si>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</si>
  <si>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</si>
  <si>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</si>
  <si>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</si>
  <si>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</si>
  <si>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</si>
  <si>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</si>
  <si>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</si>
  <si>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</si>
  <si>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</si>
  <si>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</si>
  <si>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</si>
  <si>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</si>
  <si>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</si>
  <si>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</si>
  <si>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</si>
  <si>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</si>
  <si>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</si>
  <si>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</si>
  <si>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</si>
  <si>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</si>
  <si>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</si>
  <si>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</si>
  <si>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</si>
  <si>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</si>
  <si>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</si>
  <si>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</si>
  <si>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</si>
  <si>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</si>
  <si>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</si>
  <si>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</si>
  <si>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</si>
  <si>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</si>
  <si>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</si>
  <si>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</si>
  <si>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</si>
  <si>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</si>
  <si>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</si>
  <si>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</si>
  <si>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</si>
  <si>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</si>
  <si>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</si>
  <si>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</si>
  <si>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</si>
  <si>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</si>
  <si>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</si>
  <si>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</si>
  <si>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</si>
  <si>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</si>
  <si>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</si>
  <si>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</si>
  <si>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</si>
  <si>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</si>
  <si>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</si>
  <si>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</si>
  <si>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</si>
  <si>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</si>
  <si>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</si>
  <si>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</si>
  <si>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</si>
  <si>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</si>
  <si>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</si>
  <si>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</si>
  <si>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</si>
  <si>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</si>
  <si>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</si>
  <si>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</si>
  <si>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</si>
  <si>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</si>
  <si>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</si>
  <si>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</si>
  <si>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</si>
  <si>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</si>
  <si>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</si>
  <si>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</si>
  <si>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</si>
  <si>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</si>
  <si>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</si>
  <si>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</si>
  <si>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</si>
  <si>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</si>
  <si>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</si>
  <si>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</si>
  <si>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</si>
  <si>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</si>
  <si>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</si>
  <si>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</si>
  <si>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</si>
  <si>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</si>
  <si>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</si>
  <si>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</si>
  <si>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</si>
  <si>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</si>
  <si>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</si>
  <si>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</si>
  <si>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</si>
  <si>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</si>
  <si>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</si>
  <si>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</si>
  <si>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</si>
  <si>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</si>
  <si>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</si>
  <si>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</si>
  <si>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</si>
  <si>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</si>
  <si>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</si>
  <si>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</si>
  <si>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</si>
  <si>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</si>
  <si>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</si>
  <si>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</si>
  <si>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</si>
  <si>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</si>
  <si>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</si>
  <si>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</si>
  <si>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</si>
  <si>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</si>
  <si>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</si>
  <si>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</si>
  <si>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</si>
  <si>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</si>
  <si>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</si>
  <si>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</si>
  <si>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</si>
  <si>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</si>
  <si>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</si>
  <si>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</si>
  <si>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</si>
  <si>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</si>
  <si>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</si>
  <si>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</si>
  <si>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</si>
  <si>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</si>
  <si>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</si>
  <si>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</si>
  <si>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</si>
  <si>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</si>
  <si>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</si>
  <si>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</si>
  <si>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</si>
  <si>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</si>
  <si>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</si>
  <si>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</si>
  <si>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</si>
  <si>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</si>
  <si>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</si>
  <si>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</si>
  <si>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</si>
  <si>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</si>
  <si>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</si>
  <si>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</si>
  <si>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</si>
  <si>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</si>
  <si>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</si>
  <si>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</si>
  <si>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</si>
  <si>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</si>
  <si>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</si>
  <si>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</si>
  <si>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</si>
  <si>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</si>
  <si>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</si>
  <si>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</si>
  <si>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</si>
  <si>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</si>
  <si>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</si>
  <si>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</si>
  <si>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</si>
  <si>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</si>
  <si>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</si>
  <si>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</si>
  <si>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</si>
  <si>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</si>
  <si>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</si>
  <si>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</si>
  <si>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</si>
  <si>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</si>
  <si>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</si>
  <si>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</si>
  <si>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</si>
  <si>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</si>
  <si>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</si>
  <si>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</si>
  <si>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</si>
  <si>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</si>
  <si>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</si>
  <si>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</si>
  <si>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</si>
  <si>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</si>
  <si>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</si>
  <si>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</si>
  <si>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</si>
  <si>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</si>
  <si>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</si>
  <si>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</si>
  <si>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</si>
  <si>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</si>
  <si>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</si>
  <si>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</si>
  <si>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</si>
  <si>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</si>
  <si>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</si>
  <si>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</si>
  <si>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</si>
  <si>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</si>
  <si>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</si>
  <si>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</si>
  <si>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</si>
  <si>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</si>
  <si>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</si>
  <si>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</si>
  <si>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</si>
  <si>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</si>
  <si>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</si>
  <si>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</si>
  <si>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</si>
  <si>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</si>
  <si>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</si>
  <si>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</si>
  <si>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</si>
  <si>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</si>
  <si>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</si>
  <si>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</si>
  <si>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</si>
  <si>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</si>
  <si>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</si>
  <si>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</si>
  <si>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</si>
  <si>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</si>
  <si>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</si>
  <si>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</si>
  <si>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</si>
  <si>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</si>
  <si>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</si>
  <si>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</si>
  <si>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</si>
  <si>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</si>
  <si>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</si>
  <si>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</si>
  <si>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</si>
  <si>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</si>
  <si>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</si>
  <si>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</si>
  <si>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</si>
  <si>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</si>
  <si>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</si>
  <si>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</si>
  <si>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</si>
  <si>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</si>
  <si>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</si>
  <si>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</si>
  <si>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</si>
  <si>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</si>
  <si>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</si>
  <si>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</si>
  <si>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</si>
  <si>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</si>
  <si>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</si>
  <si>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</si>
  <si>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</si>
  <si>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</si>
  <si>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</si>
  <si>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</si>
  <si>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</si>
  <si>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</si>
  <si>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</si>
  <si>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</si>
  <si>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</si>
  <si>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</si>
  <si>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</si>
  <si>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</si>
  <si>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</si>
  <si>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</si>
  <si>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</si>
  <si>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</si>
  <si>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</si>
  <si>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</si>
  <si>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</si>
  <si>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</si>
  <si>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</si>
  <si>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</si>
  <si>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</si>
  <si>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</si>
  <si>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</si>
  <si>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</si>
  <si>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</si>
  <si>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</si>
  <si>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</si>
  <si>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</si>
  <si>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</si>
  <si>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</si>
  <si>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</si>
  <si>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</si>
  <si>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</si>
  <si>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</si>
  <si>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</si>
  <si>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</si>
  <si>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</si>
  <si>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</si>
  <si>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</si>
  <si>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</si>
  <si>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</si>
  <si>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</si>
  <si>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</si>
  <si>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</si>
  <si>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</si>
  <si>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</si>
  <si>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</si>
  <si>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</si>
  <si>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</si>
  <si>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</si>
  <si>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</si>
  <si>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</si>
  <si>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</si>
  <si>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</si>
  <si>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</si>
  <si>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</si>
  <si>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</si>
  <si>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</si>
  <si>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</si>
  <si>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</si>
  <si>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</si>
  <si>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</si>
  <si>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</si>
  <si>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</si>
  <si>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</si>
  <si>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</si>
  <si>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</si>
  <si>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</si>
  <si>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</si>
  <si>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</si>
  <si>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</si>
  <si>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</si>
  <si>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</si>
  <si>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</si>
  <si>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</si>
  <si>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</si>
  <si>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</si>
  <si>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</si>
  <si>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</si>
  <si>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</si>
  <si>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</si>
  <si>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</si>
  <si>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</si>
  <si>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</si>
  <si>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</si>
  <si>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</si>
  <si>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</si>
  <si>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</si>
  <si>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</si>
  <si>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</si>
  <si>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</si>
  <si>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</si>
  <si>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</si>
  <si>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</si>
  <si>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</si>
  <si>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</si>
  <si>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</si>
  <si>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</si>
  <si>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</si>
  <si>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</si>
  <si>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</si>
  <si>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</si>
  <si>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</si>
  <si>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</si>
  <si>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</si>
  <si>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</si>
  <si>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</si>
  <si>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</si>
  <si>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</si>
  <si>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</si>
  <si>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</si>
  <si>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</si>
  <si>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</si>
  <si>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</si>
  <si>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</si>
  <si>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</si>
  <si>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</si>
  <si>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</si>
  <si>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</si>
  <si>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</si>
  <si>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</si>
  <si>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</si>
  <si>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</si>
  <si>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</si>
  <si>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</si>
  <si>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</si>
  <si>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</si>
  <si>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</si>
  <si>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</si>
  <si>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</si>
  <si>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</si>
  <si>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</si>
  <si>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</si>
  <si>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</si>
  <si>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</si>
  <si>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</si>
  <si>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</si>
  <si>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</si>
  <si>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</si>
  <si>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</si>
  <si>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</si>
  <si>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</si>
  <si>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</si>
  <si>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</si>
  <si>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</si>
  <si>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</si>
  <si>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</si>
  <si>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</si>
  <si>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</si>
  <si>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</si>
  <si>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</si>
  <si>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</si>
  <si>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</si>
  <si>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</si>
  <si>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</si>
  <si>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</si>
  <si>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</si>
  <si>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</si>
  <si>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</si>
  <si>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</si>
  <si>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</si>
  <si>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</si>
  <si>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</si>
  <si>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</si>
  <si>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</si>
  <si>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</si>
  <si>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</si>
  <si>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</si>
  <si>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</si>
  <si>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</si>
  <si>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</si>
  <si>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</si>
  <si>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</si>
  <si>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</si>
  <si>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</si>
  <si>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</si>
  <si>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</si>
  <si>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</si>
  <si>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</si>
  <si>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</si>
  <si>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</si>
  <si>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</si>
  <si>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</si>
  <si>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</si>
  <si>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</si>
  <si>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</si>
  <si>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</si>
  <si>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</si>
  <si>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</si>
  <si>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</si>
  <si>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</si>
  <si>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</si>
  <si>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</si>
  <si>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</si>
  <si>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</si>
  <si>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</si>
  <si>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</si>
  <si>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</si>
  <si>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</si>
  <si>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</si>
  <si>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</si>
  <si>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</si>
  <si>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</si>
  <si>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</si>
  <si>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</si>
  <si>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</si>
  <si>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</si>
  <si>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</si>
  <si>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</si>
  <si>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</si>
  <si>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</si>
  <si>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</si>
  <si>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</si>
  <si>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</si>
  <si>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</si>
  <si>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</si>
  <si>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</si>
  <si>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</si>
  <si>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</si>
  <si>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</si>
  <si>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</si>
  <si>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</si>
  <si>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</si>
  <si>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</si>
  <si>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</si>
  <si>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</si>
  <si>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</si>
  <si>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</si>
  <si>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</si>
  <si>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</si>
  <si>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</si>
  <si>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</si>
  <si>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</si>
  <si>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</si>
  <si>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</si>
  <si>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</si>
  <si>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</si>
  <si>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</si>
  <si>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</si>
  <si>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</si>
  <si>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</si>
  <si>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</si>
  <si>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</si>
  <si>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</si>
  <si>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</si>
  <si>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</si>
  <si>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</si>
  <si>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</si>
  <si>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</si>
  <si>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</si>
  <si>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</si>
  <si>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</si>
  <si>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</si>
  <si>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</si>
  <si>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</si>
  <si>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</si>
  <si>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</si>
  <si>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</si>
  <si>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</si>
  <si>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</si>
  <si>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</si>
  <si>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</si>
  <si>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</si>
  <si>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</si>
  <si>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</si>
  <si>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</si>
  <si>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</si>
  <si>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</si>
  <si>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</si>
  <si>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</si>
  <si>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</si>
  <si>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</si>
  <si>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</si>
  <si>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</si>
  <si>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</si>
  <si>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</si>
  <si>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</si>
  <si>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</si>
  <si>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</si>
  <si>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</si>
  <si>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</si>
  <si>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</si>
  <si>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</si>
  <si>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</si>
  <si>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</si>
  <si>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</si>
  <si>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</si>
  <si>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</si>
  <si>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</si>
  <si>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</si>
  <si>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</si>
  <si>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</si>
  <si>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</si>
  <si>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</si>
  <si>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</si>
  <si>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</si>
  <si>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</si>
  <si>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</si>
  <si>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</si>
  <si>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</si>
  <si>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</si>
  <si>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</si>
  <si>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</si>
  <si>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</si>
  <si>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</si>
  <si>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</si>
  <si>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</si>
  <si>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</si>
  <si>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</si>
  <si>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</si>
  <si>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</si>
  <si>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</si>
  <si>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</si>
  <si>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</si>
  <si>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</si>
  <si>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</si>
  <si>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</si>
  <si>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</si>
  <si>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</si>
  <si>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</si>
  <si>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</si>
  <si>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</si>
  <si>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</si>
  <si>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</si>
  <si>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</si>
  <si>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</si>
  <si>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</si>
  <si>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</si>
  <si>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</si>
  <si>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</si>
  <si>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</si>
  <si>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</si>
  <si>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</si>
  <si>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</si>
  <si>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</si>
  <si>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</si>
  <si>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</si>
  <si>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</si>
  <si>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</si>
  <si>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</si>
  <si>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</si>
  <si>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</si>
  <si>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</si>
  <si>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</si>
  <si>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</si>
  <si>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</si>
  <si>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</si>
  <si>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</si>
  <si>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</si>
  <si>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</si>
  <si>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</si>
  <si>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</si>
  <si>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</si>
  <si>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</si>
  <si>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</si>
  <si>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</si>
  <si>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</si>
  <si>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</si>
  <si>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</si>
  <si>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</si>
  <si>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</si>
  <si>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</si>
  <si>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</si>
  <si>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</si>
  <si>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</si>
  <si>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</si>
  <si>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</si>
  <si>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</si>
  <si>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</si>
  <si>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</si>
  <si>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</si>
  <si>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</si>
  <si>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</si>
  <si>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</si>
  <si>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</si>
  <si>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</si>
  <si>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</si>
  <si>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</si>
  <si>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</si>
  <si>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</si>
  <si>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</si>
  <si>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</si>
  <si>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</si>
  <si>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</si>
  <si>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</si>
  <si>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</si>
  <si>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</si>
  <si>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</si>
  <si>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</si>
  <si>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</si>
  <si>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</si>
  <si>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</si>
  <si>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</si>
  <si>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</si>
  <si>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</si>
  <si>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</si>
  <si>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</si>
  <si>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</si>
  <si>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</si>
  <si>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</si>
  <si>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</si>
  <si>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</si>
  <si>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</si>
  <si>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</si>
  <si>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</si>
  <si>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</si>
  <si>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</si>
  <si>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</si>
  <si>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</si>
  <si>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</si>
  <si>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</si>
  <si>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</si>
  <si>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</si>
  <si>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</si>
  <si>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</si>
  <si>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</si>
  <si>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</si>
  <si>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</si>
  <si>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</si>
  <si>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</si>
  <si>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</si>
  <si>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</si>
  <si>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</si>
  <si>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</si>
  <si>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</si>
  <si>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</si>
  <si>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</si>
  <si>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</si>
  <si>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</si>
  <si>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</si>
  <si>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</si>
  <si>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</si>
  <si>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</si>
  <si>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</si>
  <si>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</si>
  <si>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</si>
  <si>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</si>
  <si>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</si>
  <si>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</si>
  <si>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</si>
  <si>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</si>
  <si>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</si>
  <si>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</si>
  <si>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</si>
  <si>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</si>
  <si>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</si>
  <si>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</si>
  <si>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</si>
  <si>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</si>
  <si>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</si>
  <si>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</si>
  <si>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</si>
  <si>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</si>
  <si>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</si>
  <si>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</si>
  <si>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</si>
  <si>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</si>
  <si>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</si>
  <si>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</si>
  <si>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</si>
  <si>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</si>
  <si>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</si>
  <si>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</si>
  <si>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</si>
  <si>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</si>
  <si>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</si>
  <si>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</si>
  <si>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</si>
  <si>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</si>
  <si>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</si>
  <si>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</si>
  <si>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</si>
  <si>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</si>
  <si>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</si>
  <si>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</si>
  <si>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</si>
  <si>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</si>
  <si>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</si>
  <si>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</si>
  <si>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</si>
  <si>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</si>
  <si>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</si>
  <si>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</si>
  <si>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</si>
  <si>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</si>
  <si>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</si>
  <si>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</si>
  <si>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</si>
  <si>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</si>
  <si>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</si>
  <si>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</si>
  <si>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</si>
  <si>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</si>
  <si>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</si>
  <si>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</si>
  <si>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</si>
  <si>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</si>
  <si>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</si>
  <si>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</si>
  <si>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</si>
  <si>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</si>
  <si>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</si>
  <si>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</si>
  <si>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</si>
  <si>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</si>
  <si>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</si>
  <si>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</si>
  <si>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</si>
  <si>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</si>
  <si>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</si>
  <si>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</si>
  <si>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</si>
  <si>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</si>
  <si>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</si>
  <si>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</si>
  <si>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</si>
  <si>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</si>
  <si>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</si>
  <si>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</si>
  <si>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</si>
  <si>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</si>
  <si>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</si>
  <si>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</si>
  <si>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</si>
  <si>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</si>
  <si>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</si>
  <si>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</si>
  <si>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</si>
  <si>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</si>
  <si>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</si>
  <si>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</si>
  <si>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</si>
  <si>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</si>
  <si>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</si>
  <si>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</si>
  <si>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</si>
  <si>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</si>
  <si>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</si>
  <si>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</si>
  <si>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</si>
  <si>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</si>
  <si>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</si>
  <si>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</si>
  <si>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</si>
  <si>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</si>
  <si>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</si>
  <si>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</si>
  <si>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</si>
  <si>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</si>
  <si>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</si>
  <si>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</si>
  <si>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</si>
  <si>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</si>
  <si>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</si>
  <si>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</si>
  <si>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</si>
  <si>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</si>
  <si>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</si>
  <si>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</si>
  <si>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</si>
  <si>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</si>
  <si>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</si>
  <si>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</si>
  <si>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</si>
  <si>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</si>
  <si>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</si>
  <si>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</si>
  <si>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</si>
  <si>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</si>
  <si>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</si>
  <si>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</si>
  <si>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</si>
  <si>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</si>
  <si>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</si>
  <si>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</si>
  <si>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</si>
  <si>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</si>
  <si>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</si>
  <si>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</si>
  <si>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</si>
  <si>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</si>
  <si>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</si>
  <si>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</si>
  <si>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</si>
  <si>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</si>
  <si>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</si>
  <si>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</si>
  <si>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</si>
  <si>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</si>
  <si>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</si>
  <si>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</si>
  <si>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</si>
  <si>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</si>
  <si>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</si>
  <si>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</si>
  <si>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</si>
  <si>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</si>
  <si>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</si>
  <si>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</si>
  <si>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</si>
  <si>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</si>
  <si>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</si>
  <si>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</si>
  <si>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</si>
  <si>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</si>
  <si>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</si>
  <si>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</si>
  <si>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</si>
  <si>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</si>
  <si>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</si>
  <si>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</si>
  <si>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</si>
  <si>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</si>
  <si>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</si>
  <si>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</si>
  <si>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</si>
  <si>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</si>
  <si>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</si>
  <si>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</si>
  <si>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</si>
  <si>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</si>
  <si>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</si>
  <si>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</si>
  <si>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</si>
  <si>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</si>
  <si>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</si>
  <si>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</si>
  <si>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</si>
  <si>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</si>
  <si>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</si>
  <si>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</si>
  <si>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</si>
  <si>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</si>
  <si>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</si>
  <si>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</si>
  <si>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</si>
  <si>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</si>
  <si>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</si>
  <si>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</si>
  <si>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</si>
  <si>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</si>
  <si>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</si>
  <si>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</si>
  <si>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</si>
  <si>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</si>
  <si>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</si>
  <si>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</si>
  <si>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</si>
  <si>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</si>
  <si>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</si>
  <si>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</si>
  <si>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</si>
  <si>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</si>
  <si>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</si>
  <si>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</si>
  <si>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</si>
  <si>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</si>
  <si>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</si>
  <si>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</si>
  <si>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</si>
  <si>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</si>
  <si>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</si>
  <si>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</si>
  <si>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</si>
  <si>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</si>
  <si>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</si>
  <si>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</si>
  <si>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</si>
  <si>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</si>
  <si>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</si>
  <si>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</si>
  <si>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</si>
  <si>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</si>
  <si>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</si>
  <si>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</si>
  <si>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</si>
  <si>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</si>
  <si>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</si>
  <si>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</si>
  <si>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</si>
  <si>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</si>
  <si>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</si>
  <si>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</si>
  <si>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</si>
  <si>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</si>
  <si>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</si>
  <si>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</si>
  <si>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</si>
  <si>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</si>
  <si>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</si>
  <si>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</si>
  <si>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</si>
  <si>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</si>
  <si>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</si>
  <si>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</si>
  <si>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</si>
  <si>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</si>
  <si>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</si>
  <si>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</si>
  <si>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</si>
  <si>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</si>
  <si>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</si>
  <si>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</si>
  <si>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</si>
  <si>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</si>
  <si>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</si>
  <si>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</si>
  <si>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</si>
  <si>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</si>
  <si>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</si>
  <si>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</si>
  <si>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</si>
  <si>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</si>
  <si>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</si>
  <si>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</si>
  <si>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</si>
  <si>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</si>
  <si>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</si>
  <si>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</si>
  <si>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</si>
  <si>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</si>
  <si>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</si>
  <si>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</si>
  <si>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</si>
  <si>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</si>
  <si>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</si>
  <si>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</si>
  <si>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</si>
  <si>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</si>
  <si>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</si>
  <si>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</si>
  <si>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</si>
  <si>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</si>
  <si>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</si>
  <si>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</si>
  <si>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</si>
  <si>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</si>
  <si>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</si>
  <si>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</si>
  <si>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</si>
  <si>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</si>
  <si>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</si>
  <si>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</si>
  <si>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</si>
  <si>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</si>
  <si>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</si>
  <si>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</si>
  <si>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</si>
  <si>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</si>
  <si>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</si>
  <si>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</si>
  <si>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</si>
  <si>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</si>
  <si>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</si>
  <si>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</si>
  <si>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</si>
  <si>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</si>
  <si>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</si>
  <si>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</si>
  <si>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</si>
  <si>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</si>
  <si>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</si>
  <si>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</si>
  <si>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</si>
  <si>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</si>
  <si>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</si>
  <si>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</si>
  <si>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</si>
  <si>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</si>
  <si>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</si>
  <si>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</si>
  <si>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</si>
  <si>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</si>
  <si>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</si>
  <si>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</si>
  <si>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</si>
  <si>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</si>
  <si>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</si>
  <si>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</si>
  <si>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</si>
  <si>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</si>
  <si>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</si>
  <si>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</si>
  <si>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</si>
  <si>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</si>
  <si>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</si>
  <si>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</si>
  <si>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</si>
  <si>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</si>
  <si>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</si>
  <si>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</si>
  <si>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</si>
  <si>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</si>
  <si>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</si>
  <si>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</si>
  <si>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</si>
  <si>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</si>
  <si>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</si>
  <si>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</si>
  <si>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</si>
  <si>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</si>
  <si>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</si>
  <si>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</si>
  <si>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</si>
  <si>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</si>
  <si>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</si>
  <si>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</si>
  <si>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</si>
  <si>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</si>
  <si>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</si>
  <si>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</si>
  <si>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</si>
  <si>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</si>
  <si>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</si>
  <si>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</si>
  <si>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</si>
  <si>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</si>
  <si>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</si>
  <si>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</si>
  <si>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</si>
  <si>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</si>
  <si>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</si>
  <si>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</si>
  <si>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</si>
  <si>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</si>
  <si>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</si>
  <si>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</si>
  <si>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</si>
  <si>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</si>
  <si>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</si>
  <si>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</si>
  <si>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</si>
  <si>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</si>
  <si>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</si>
  <si>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</si>
  <si>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</si>
  <si>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</si>
  <si>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</si>
  <si>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</si>
  <si>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</si>
  <si>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</si>
  <si>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</si>
  <si>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</si>
  <si>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</si>
  <si>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</si>
  <si>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</si>
  <si>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</si>
  <si>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</si>
  <si>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</si>
  <si>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</si>
  <si>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</si>
  <si>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</si>
  <si>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</si>
  <si>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</si>
  <si>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</si>
  <si>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</si>
  <si>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</si>
  <si>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</si>
  <si>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</si>
  <si>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</si>
  <si>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</si>
  <si>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</si>
  <si>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</si>
  <si>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</si>
  <si>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</si>
  <si>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</si>
  <si>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</si>
  <si>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</si>
  <si>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</si>
  <si>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</si>
  <si>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</si>
  <si>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</si>
  <si>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</si>
  <si>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</si>
  <si>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</si>
  <si>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</si>
  <si>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</si>
  <si>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</si>
  <si>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</si>
  <si>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</si>
  <si>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</si>
  <si>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</si>
  <si>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</si>
  <si>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</si>
  <si>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</si>
  <si>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</si>
  <si>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</si>
  <si>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</si>
  <si>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</si>
  <si>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</si>
  <si>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</si>
  <si>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</si>
  <si>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</si>
  <si>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</si>
  <si>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</si>
  <si>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</si>
  <si>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</si>
  <si>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</si>
  <si>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</si>
  <si>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</si>
  <si>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</si>
  <si>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</si>
  <si>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</si>
  <si>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</si>
  <si>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</si>
  <si>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</si>
  <si>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</si>
  <si>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</si>
  <si>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</si>
  <si>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</si>
  <si>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</si>
  <si>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</si>
  <si>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</si>
  <si>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</si>
  <si>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</si>
  <si>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</si>
  <si>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</si>
  <si>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</si>
  <si>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</si>
  <si>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</si>
  <si>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</si>
  <si>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</si>
  <si>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</si>
  <si>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</si>
  <si>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</si>
  <si>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</si>
  <si>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</si>
  <si>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</si>
  <si>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</si>
  <si>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</si>
  <si>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</si>
  <si>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</si>
  <si>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</si>
  <si>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</si>
  <si>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</si>
  <si>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</si>
  <si>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</si>
  <si>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</si>
  <si>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</si>
  <si>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</si>
  <si>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</si>
  <si>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</si>
  <si>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</si>
  <si>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</si>
  <si>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</si>
  <si>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</si>
  <si>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</si>
  <si>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</si>
  <si>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</si>
  <si>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</si>
  <si>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</si>
  <si>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</si>
  <si>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</si>
  <si>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</si>
  <si>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</si>
  <si>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</si>
  <si>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</si>
  <si>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</si>
  <si>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</si>
  <si>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</si>
  <si>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</si>
  <si>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</si>
  <si>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</si>
  <si>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</si>
  <si>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</si>
  <si>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</si>
  <si>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</si>
  <si>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</si>
  <si>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</si>
  <si>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</si>
  <si>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</si>
  <si>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</si>
  <si>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</si>
  <si>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</si>
  <si>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</si>
  <si>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</si>
  <si>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</si>
  <si>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</si>
  <si>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</si>
  <si>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</si>
  <si>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</si>
  <si>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</si>
  <si>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</si>
  <si>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</si>
  <si>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</si>
  <si>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</si>
  <si>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</si>
  <si>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</si>
  <si>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</si>
  <si>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</si>
  <si>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</si>
  <si>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</si>
  <si>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</si>
  <si>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</si>
  <si>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</si>
  <si>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</si>
  <si>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</si>
  <si>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</si>
  <si>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</si>
  <si>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</si>
  <si>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</si>
  <si>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</si>
  <si>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</si>
  <si>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</si>
  <si>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</si>
  <si>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</si>
  <si>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</si>
  <si>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</si>
  <si>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</si>
  <si>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</si>
  <si>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</si>
  <si>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</si>
  <si>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</si>
  <si>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</si>
  <si>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</si>
  <si>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</si>
  <si>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</si>
  <si>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</si>
  <si>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</si>
  <si>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</si>
  <si>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</si>
  <si>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</si>
  <si>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</si>
  <si>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</si>
  <si>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</si>
  <si>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</si>
  <si>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</si>
  <si>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</si>
  <si>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</si>
  <si>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</si>
  <si>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</si>
  <si>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</si>
  <si>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</si>
  <si>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</si>
  <si>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</si>
  <si>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</si>
  <si>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</si>
  <si>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</si>
  <si>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</si>
  <si>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</si>
  <si>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</si>
  <si>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</si>
  <si>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</si>
  <si>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</si>
  <si>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</si>
  <si>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</si>
  <si>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</si>
  <si>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</si>
  <si>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</si>
  <si>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</si>
  <si>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</si>
  <si>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</si>
  <si>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</si>
  <si>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</si>
  <si>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</si>
  <si>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</si>
  <si>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</si>
  <si>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</si>
  <si>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</si>
  <si>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</si>
  <si>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</si>
  <si>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</si>
  <si>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</si>
  <si>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</si>
  <si>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</si>
  <si>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</si>
  <si>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</si>
  <si>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</si>
  <si>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</si>
  <si>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</si>
  <si>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</si>
  <si>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</si>
  <si>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</si>
  <si>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</si>
  <si>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</si>
  <si>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</si>
  <si>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</si>
  <si>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</si>
  <si>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</si>
  <si>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</si>
  <si>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</si>
  <si>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</si>
  <si>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</si>
  <si>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</si>
  <si>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</si>
  <si>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</si>
  <si>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</si>
  <si>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</si>
  <si>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</si>
  <si>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</si>
  <si>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</si>
  <si>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</si>
  <si>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</si>
  <si>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</si>
  <si>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</si>
  <si>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</si>
  <si>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</si>
  <si>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</si>
  <si>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</si>
  <si>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</si>
  <si>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</si>
  <si>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</si>
  <si>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</si>
  <si>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</si>
  <si>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</si>
  <si>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</si>
  <si>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</si>
  <si>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</si>
  <si>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</si>
  <si>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</si>
  <si>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</si>
  <si>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</si>
  <si>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</si>
  <si>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</si>
  <si>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</si>
  <si>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</si>
  <si>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</si>
  <si>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</si>
  <si>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</si>
  <si>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</si>
  <si>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</si>
  <si>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</si>
  <si>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</si>
  <si>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</si>
  <si>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</si>
  <si>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</si>
  <si>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</si>
  <si>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</si>
  <si>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</si>
  <si>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</si>
  <si>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</si>
  <si>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</si>
  <si>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</si>
  <si>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</si>
  <si>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</si>
  <si>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</si>
  <si>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</si>
  <si>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</si>
  <si>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</si>
  <si>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</si>
  <si>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</si>
  <si>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</si>
  <si>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</si>
  <si>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</si>
  <si>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</si>
  <si>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</si>
  <si>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</si>
  <si>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</si>
  <si>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</si>
  <si>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</si>
  <si>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</si>
  <si>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</si>
  <si>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</si>
  <si>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</si>
  <si>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</si>
  <si>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</si>
  <si>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</si>
  <si>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</si>
  <si>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</si>
  <si>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</si>
  <si>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</si>
  <si>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</si>
  <si>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</si>
  <si>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</si>
  <si>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</si>
  <si>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</si>
  <si>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</si>
  <si>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</si>
  <si>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</si>
  <si>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</si>
  <si>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</si>
  <si>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</si>
  <si>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</si>
  <si>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</si>
  <si>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</si>
  <si>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</si>
  <si>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</si>
  <si>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</si>
  <si>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</si>
  <si>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</si>
  <si>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</si>
  <si>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</si>
  <si>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</si>
  <si>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</si>
  <si>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</si>
  <si>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</si>
  <si>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</si>
  <si>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</si>
  <si>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</si>
  <si>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</si>
  <si>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</si>
  <si>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</si>
  <si>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</si>
  <si>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</si>
  <si>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</si>
  <si>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</si>
  <si>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</si>
  <si>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</si>
  <si>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</si>
  <si>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</si>
  <si>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</si>
  <si>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</si>
  <si>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</si>
  <si>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</si>
  <si>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</si>
  <si>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</si>
  <si>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</si>
  <si>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</si>
  <si>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</si>
  <si>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</si>
  <si>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</si>
  <si>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</si>
  <si>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</si>
  <si>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</si>
  <si>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</si>
  <si>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</si>
  <si>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</si>
  <si>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</si>
  <si>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</si>
  <si>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</si>
  <si>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</si>
  <si>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</si>
  <si>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</si>
  <si>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</si>
  <si>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</si>
  <si>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</si>
  <si>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</si>
  <si>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</si>
  <si>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</si>
  <si>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</si>
  <si>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</si>
  <si>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</si>
  <si>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</si>
  <si>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</si>
  <si>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</si>
  <si>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</si>
  <si>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</si>
  <si>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</si>
  <si>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</si>
  <si>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</si>
  <si>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</si>
  <si>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</si>
  <si>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</si>
  <si>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</si>
  <si>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</si>
  <si>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</si>
  <si>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</si>
  <si>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</si>
  <si>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</si>
  <si>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</si>
  <si>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</si>
  <si>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</si>
  <si>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</si>
  <si>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</si>
  <si>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</si>
  <si>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</si>
  <si>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</si>
  <si>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</si>
  <si>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</si>
  <si>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</si>
  <si>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</si>
  <si>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</si>
  <si>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</si>
  <si>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</si>
  <si>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</si>
  <si>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</si>
  <si>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</si>
  <si>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</si>
  <si>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</si>
  <si>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</si>
  <si>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</si>
  <si>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</si>
  <si>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</si>
  <si>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</si>
  <si>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</si>
  <si>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</si>
  <si>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</si>
  <si>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</si>
  <si>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</si>
  <si>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</si>
  <si>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</si>
  <si>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</si>
  <si>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</si>
  <si>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</si>
  <si>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</si>
  <si>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</si>
  <si>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</si>
  <si>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</si>
  <si>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</si>
  <si>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</si>
  <si>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</si>
  <si>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</si>
  <si>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</si>
  <si>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</si>
  <si>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</si>
  <si>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</si>
  <si>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</si>
  <si>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</si>
  <si>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</si>
  <si>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</si>
  <si>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</si>
  <si>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</si>
  <si>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</si>
  <si>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</si>
  <si>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</si>
  <si>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</si>
  <si>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</si>
  <si>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</si>
  <si>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</si>
  <si>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</si>
  <si>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</si>
  <si>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</si>
  <si>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</si>
  <si>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</si>
  <si>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</si>
  <si>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</si>
  <si>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</si>
  <si>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</si>
  <si>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</si>
  <si>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</si>
  <si>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</si>
  <si>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</si>
  <si>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</si>
  <si>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</si>
  <si>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</si>
  <si>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</si>
  <si>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</si>
  <si>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</si>
  <si>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</si>
  <si>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</si>
  <si>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</si>
  <si>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</si>
  <si>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</si>
  <si>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</si>
  <si>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</si>
  <si>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</si>
  <si>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</si>
  <si>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</si>
  <si>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</si>
  <si>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</si>
  <si>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</si>
  <si>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</si>
  <si>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</si>
  <si>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</si>
  <si>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</si>
  <si>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</si>
  <si>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</si>
  <si>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</si>
  <si>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</si>
  <si>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</si>
  <si>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</si>
  <si>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</si>
  <si>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</si>
  <si>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</si>
  <si>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</si>
  <si>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</si>
  <si>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</si>
  <si>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</si>
  <si>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</si>
  <si>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</si>
  <si>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</si>
  <si>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</si>
  <si>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</si>
  <si>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</si>
  <si>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</si>
  <si>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</si>
  <si>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</si>
  <si>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</si>
  <si>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</si>
  <si>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</si>
  <si>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</si>
  <si>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</si>
  <si>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</si>
  <si>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</si>
  <si>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</si>
  <si>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</si>
  <si>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</si>
  <si>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</si>
  <si>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</si>
  <si>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</si>
  <si>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</si>
  <si>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</si>
  <si>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</si>
  <si>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</si>
  <si>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</si>
  <si>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</si>
  <si>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</si>
  <si>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</si>
  <si>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</si>
  <si>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</si>
  <si>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</si>
  <si>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</si>
  <si>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</si>
  <si>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</si>
  <si>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</si>
  <si>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</si>
  <si>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</si>
  <si>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</si>
  <si>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</si>
  <si>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</si>
  <si>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</si>
  <si>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</si>
  <si>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</si>
  <si>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</si>
  <si>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</si>
  <si>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</si>
  <si>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</si>
  <si>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</si>
  <si>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</si>
  <si>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</si>
  <si>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</si>
  <si>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</si>
  <si>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</si>
  <si>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</si>
  <si>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</si>
  <si>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</si>
  <si>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</si>
  <si>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</si>
  <si>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</si>
  <si>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</si>
  <si>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</si>
  <si>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</si>
  <si>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</si>
  <si>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</si>
  <si>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</si>
  <si>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</si>
  <si>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</si>
  <si>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</si>
  <si>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</si>
  <si>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</si>
  <si>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</si>
  <si>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</si>
  <si>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</si>
  <si>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</si>
  <si>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</si>
  <si>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</si>
  <si>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</si>
  <si>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</si>
  <si>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</si>
  <si>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</si>
  <si>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</si>
  <si>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</si>
  <si>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</si>
  <si>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</si>
  <si>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</si>
  <si>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</si>
  <si>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</si>
  <si>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</si>
  <si>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</si>
  <si>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</si>
  <si>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</si>
  <si>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</si>
  <si>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</si>
  <si>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</si>
  <si>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</si>
  <si>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</si>
  <si>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</si>
  <si>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</si>
  <si>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</si>
  <si>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</si>
  <si>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</si>
  <si>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</si>
  <si>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</si>
  <si>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</si>
  <si>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</si>
  <si>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</si>
  <si>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</si>
  <si>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</si>
  <si>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</si>
  <si>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</si>
  <si>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</si>
  <si>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</si>
  <si>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</si>
  <si>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</si>
  <si>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</si>
  <si>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</si>
  <si>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</si>
  <si>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</si>
  <si>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</si>
  <si>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</si>
  <si>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</si>
  <si>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</si>
  <si>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</si>
  <si>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</si>
  <si>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</si>
  <si>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</si>
  <si>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</si>
  <si>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</si>
  <si>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</si>
  <si>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</si>
  <si>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</si>
  <si>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</si>
  <si>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</si>
  <si>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</si>
  <si>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</si>
  <si>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</si>
  <si>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</si>
  <si>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</si>
  <si>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</si>
  <si>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</si>
  <si>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</si>
  <si>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</si>
  <si>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</si>
  <si>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</si>
  <si>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</si>
  <si>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</si>
  <si>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</si>
  <si>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</si>
  <si>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</si>
  <si>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</si>
  <si>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</si>
  <si>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</si>
  <si>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</si>
  <si>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</si>
  <si>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</si>
  <si>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</si>
  <si>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</si>
  <si>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</si>
  <si>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</si>
  <si>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</si>
  <si>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</si>
  <si>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</si>
  <si>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</si>
  <si>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</si>
  <si>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</si>
  <si>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</si>
  <si>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</si>
  <si>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</si>
  <si>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</si>
  <si>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</si>
  <si>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</si>
  <si>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</si>
  <si>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</si>
  <si>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</si>
  <si>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</si>
  <si>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</si>
  <si>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</si>
  <si>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</si>
  <si>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</si>
  <si>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</si>
  <si>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</si>
  <si>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</si>
  <si>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</si>
  <si>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</si>
  <si>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</si>
  <si>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</si>
  <si>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</si>
  <si>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</si>
  <si>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</si>
  <si>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</si>
  <si>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</si>
  <si>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</si>
  <si>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</si>
  <si>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</si>
  <si>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</si>
  <si>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</si>
  <si>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</si>
  <si>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</si>
  <si>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</si>
  <si>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</si>
  <si>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</si>
  <si>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</si>
  <si>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</si>
  <si>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</si>
  <si>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</si>
  <si>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</si>
  <si>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</si>
  <si>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</si>
  <si>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</si>
  <si>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</si>
  <si>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</si>
  <si>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</si>
  <si>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</si>
  <si>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</si>
  <si>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</si>
  <si>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</si>
  <si>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</si>
  <si>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</si>
  <si>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</si>
  <si>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</si>
  <si>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</si>
  <si>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</si>
  <si>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</si>
  <si>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</si>
  <si>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</si>
  <si>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</si>
  <si>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</si>
  <si>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</si>
  <si>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</si>
  <si>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</si>
  <si>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</si>
  <si>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</si>
  <si>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</si>
  <si>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</si>
  <si>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</si>
  <si>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</si>
  <si>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</si>
  <si>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</si>
  <si>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</si>
  <si>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</si>
  <si>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</si>
  <si>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</si>
  <si>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</si>
  <si>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</si>
  <si>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</si>
  <si>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</si>
  <si>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</si>
  <si>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</si>
  <si>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</si>
  <si>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</si>
  <si>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</si>
  <si>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</si>
  <si>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</si>
  <si>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</si>
  <si>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</si>
  <si>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</si>
  <si>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</si>
  <si>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</si>
  <si>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</si>
  <si>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</si>
  <si>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</si>
  <si>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</si>
  <si>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</si>
  <si>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</si>
  <si>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</si>
  <si>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</si>
  <si>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</si>
  <si>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</si>
  <si>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</si>
  <si>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</si>
  <si>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</si>
  <si>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</si>
  <si>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</si>
  <si>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</si>
  <si>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</si>
  <si>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</si>
  <si>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</si>
  <si>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</si>
  <si>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</si>
  <si>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</si>
  <si>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</si>
  <si>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</si>
  <si>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</si>
  <si>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</si>
  <si>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</si>
  <si>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</si>
  <si>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</si>
  <si>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</si>
  <si>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</si>
  <si>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</si>
  <si>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</si>
  <si>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</si>
  <si>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</si>
  <si>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</si>
  <si>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</si>
  <si>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</si>
  <si>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</si>
  <si>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</si>
  <si>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</si>
  <si>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</si>
  <si>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</si>
  <si>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</si>
  <si>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</si>
  <si>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</si>
  <si>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</si>
  <si>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</si>
  <si>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</si>
  <si>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</si>
  <si>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</si>
  <si>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</si>
  <si>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</si>
  <si>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</si>
  <si>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</si>
  <si>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</si>
  <si>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</si>
  <si>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</si>
  <si>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</si>
  <si>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</si>
  <si>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</si>
  <si>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</si>
  <si>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</si>
  <si>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</si>
  <si>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</si>
  <si>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</si>
  <si>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</si>
  <si>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</si>
  <si>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</si>
  <si>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</si>
  <si>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</si>
  <si>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</si>
  <si>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</si>
  <si>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</si>
  <si>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</si>
  <si>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</si>
  <si>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</si>
  <si>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</si>
  <si>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</si>
  <si>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</si>
  <si>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</si>
  <si>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</si>
  <si>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</si>
  <si>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</si>
  <si>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</si>
  <si>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</si>
  <si>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</si>
  <si>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</si>
  <si>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</si>
  <si>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</si>
  <si>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</si>
  <si>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</si>
  <si>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</si>
  <si>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</si>
  <si>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</si>
  <si>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</si>
  <si>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</si>
  <si>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</si>
  <si>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</si>
  <si>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</si>
  <si>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</si>
  <si>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</si>
  <si>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</si>
  <si>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</si>
  <si>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</si>
  <si>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</si>
  <si>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</si>
  <si>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</si>
  <si>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</si>
  <si>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</si>
  <si>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</si>
  <si>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</si>
  <si>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</si>
  <si>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</si>
  <si>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</si>
  <si>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</si>
  <si>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</si>
  <si>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</si>
  <si>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</si>
  <si>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</si>
  <si>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</si>
  <si>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</si>
  <si>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</si>
  <si>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</si>
  <si>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</si>
  <si>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</si>
  <si>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</si>
  <si>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</si>
  <si>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</si>
  <si>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</si>
  <si>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</si>
  <si>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</si>
  <si>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</si>
  <si>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</si>
  <si>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</si>
  <si>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</si>
  <si>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</si>
  <si>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</si>
  <si>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</si>
  <si>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</si>
  <si>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</si>
  <si>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</si>
  <si>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</si>
  <si>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</si>
  <si>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</si>
  <si>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</si>
  <si>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</si>
  <si>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</si>
  <si>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</si>
  <si>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</si>
  <si>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</si>
  <si>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</si>
  <si>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</si>
  <si>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</si>
  <si>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</si>
  <si>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</si>
  <si>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</si>
  <si>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</si>
  <si>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</si>
  <si>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</si>
  <si>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</si>
  <si>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</si>
  <si>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</si>
  <si>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</si>
  <si>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</si>
  <si>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</si>
  <si>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</si>
  <si>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</si>
  <si>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</si>
  <si>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</si>
  <si>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</si>
  <si>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</si>
  <si>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</si>
  <si>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</si>
  <si>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</si>
  <si>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</si>
  <si>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</si>
  <si>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</si>
  <si>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</si>
  <si>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</si>
  <si>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</si>
  <si>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</si>
  <si>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</si>
  <si>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</si>
  <si>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</si>
  <si>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</si>
  <si>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</si>
  <si>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</si>
  <si>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</si>
  <si>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</si>
  <si>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</si>
  <si>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</si>
  <si>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</si>
  <si>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</si>
  <si>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</si>
  <si>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</si>
  <si>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</si>
  <si>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</si>
  <si>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</si>
  <si>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</si>
  <si>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</si>
  <si>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</si>
  <si>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</si>
  <si>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</si>
  <si>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</si>
  <si>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</si>
  <si>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</si>
  <si>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</si>
  <si>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</si>
  <si>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</si>
  <si>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</si>
  <si>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</si>
  <si>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</si>
  <si>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</si>
  <si>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</si>
  <si>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</si>
  <si>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</si>
  <si>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</si>
  <si>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</si>
  <si>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</si>
  <si>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</si>
  <si>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</si>
  <si>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</si>
  <si>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</si>
  <si>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</si>
  <si>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</si>
  <si>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</si>
  <si>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</si>
  <si>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</si>
  <si>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</si>
  <si>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</si>
  <si>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</si>
  <si>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</si>
  <si>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</si>
  <si>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</si>
  <si>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</si>
  <si>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</si>
  <si>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</si>
  <si>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</si>
  <si>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</si>
  <si>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</si>
  <si>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</si>
  <si>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</si>
  <si>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</si>
  <si>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</si>
  <si>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</si>
  <si>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</si>
  <si>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</si>
  <si>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</si>
  <si>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</si>
  <si>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</si>
  <si>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</si>
  <si>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</si>
  <si>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</si>
  <si>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</si>
  <si>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</si>
  <si>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</si>
  <si>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</si>
  <si>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</si>
  <si>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</si>
  <si>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</si>
  <si>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</si>
  <si>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</si>
  <si>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</si>
  <si>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</si>
  <si>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</si>
  <si>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</si>
  <si>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</si>
  <si>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</si>
  <si>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</si>
  <si>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</si>
  <si>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</si>
  <si>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</si>
  <si>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</si>
  <si>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</si>
  <si>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</si>
  <si>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</si>
  <si>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</si>
  <si>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</si>
  <si>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</si>
  <si>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</si>
  <si>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</si>
  <si>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</si>
  <si>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</si>
  <si>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</si>
  <si>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</si>
  <si>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</si>
  <si>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</si>
  <si>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</si>
  <si>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</si>
  <si>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</si>
  <si>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</si>
  <si>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</si>
  <si>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</si>
  <si>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</si>
  <si>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</si>
  <si>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</si>
  <si>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</si>
  <si>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</si>
  <si>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</si>
  <si>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</si>
  <si>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</si>
  <si>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</si>
  <si>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</si>
  <si>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</si>
  <si>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</si>
  <si>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</si>
  <si>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</si>
  <si>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</si>
  <si>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</si>
  <si>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</si>
  <si>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</si>
  <si>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</si>
  <si>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</si>
  <si>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</si>
  <si>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</si>
  <si>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</si>
  <si>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</si>
  <si>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</si>
  <si>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</si>
  <si>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</si>
  <si>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</si>
  <si>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</si>
  <si>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</si>
  <si>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</si>
  <si>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</si>
  <si>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</si>
  <si>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</si>
  <si>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</si>
  <si>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</si>
  <si>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</si>
  <si>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</si>
  <si>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</si>
  <si>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</si>
  <si>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</si>
  <si>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</si>
  <si>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</si>
  <si>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</si>
  <si>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</si>
  <si>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</si>
  <si>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</si>
  <si>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</si>
  <si>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</si>
  <si>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</si>
  <si>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</si>
  <si>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</si>
  <si>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</si>
  <si>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</si>
  <si>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</si>
  <si>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</si>
  <si>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</si>
  <si>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</si>
  <si>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</si>
  <si>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</si>
  <si>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</si>
  <si>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</si>
  <si>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</si>
  <si>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</si>
  <si>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</si>
  <si>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</si>
  <si>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</si>
  <si>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</si>
  <si>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</si>
  <si>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</si>
  <si>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</si>
  <si>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</si>
  <si>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</si>
  <si>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</si>
  <si>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</si>
  <si>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</si>
  <si>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</si>
  <si>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</si>
  <si>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</si>
  <si>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</si>
  <si>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</si>
  <si>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</si>
  <si>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</si>
  <si>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</si>
  <si>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</si>
  <si>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</si>
  <si>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</si>
  <si>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</si>
  <si>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</si>
  <si>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</si>
  <si>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</si>
  <si>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</si>
  <si>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</si>
  <si>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</si>
  <si>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</si>
  <si>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</si>
  <si>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</si>
  <si>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</si>
  <si>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</si>
  <si>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</si>
  <si>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</si>
  <si>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</si>
  <si>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</si>
  <si>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</si>
  <si>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</si>
  <si>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</si>
  <si>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</si>
  <si>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</si>
  <si>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</si>
  <si>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</si>
  <si>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</si>
  <si>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</si>
  <si>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</si>
  <si>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</si>
  <si>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</si>
  <si>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</si>
  <si>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</si>
  <si>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</si>
  <si>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</si>
  <si>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</si>
  <si>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</si>
  <si>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</si>
  <si>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</si>
  <si>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</si>
  <si>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</si>
  <si>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</si>
  <si>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</si>
  <si>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</si>
  <si>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</si>
  <si>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</si>
  <si>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</si>
  <si>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</si>
  <si>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</si>
  <si>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</si>
  <si>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</si>
  <si>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</si>
  <si>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</si>
  <si>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</si>
  <si>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</si>
  <si>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</si>
  <si>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</si>
  <si>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</si>
  <si>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</si>
  <si>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</si>
  <si>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</si>
  <si>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</si>
  <si>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</si>
  <si>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</si>
  <si>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</si>
  <si>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</si>
  <si>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</si>
  <si>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</si>
  <si>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</si>
  <si>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</si>
  <si>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</si>
  <si>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</si>
  <si>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</si>
  <si>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</si>
  <si>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</si>
  <si>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</si>
  <si>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</si>
  <si>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</si>
  <si>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</si>
  <si>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</si>
  <si>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</si>
  <si>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</si>
  <si>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</si>
  <si>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</si>
  <si>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</si>
  <si>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</si>
  <si>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</si>
  <si>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</si>
  <si>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</si>
  <si>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</si>
  <si>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</si>
  <si>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</si>
  <si>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</si>
  <si>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</si>
  <si>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</si>
  <si>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</si>
  <si>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</si>
  <si>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</si>
  <si>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</si>
  <si>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</si>
  <si>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</si>
  <si>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</si>
  <si>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</si>
  <si>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</si>
  <si>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</si>
  <si>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</si>
  <si>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</si>
  <si>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</si>
  <si>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</si>
  <si>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</si>
  <si>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</si>
  <si>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</si>
  <si>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</si>
  <si>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</si>
  <si>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</si>
  <si>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</si>
  <si>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</si>
  <si>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</si>
  <si>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</si>
  <si>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</si>
  <si>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</si>
  <si>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</si>
  <si>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</si>
  <si>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</si>
  <si>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</si>
  <si>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</si>
  <si>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</si>
  <si>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</si>
  <si>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</si>
  <si>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</si>
  <si>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</si>
  <si>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</si>
  <si>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</si>
  <si>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</si>
  <si>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</si>
  <si>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</si>
  <si>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</si>
  <si>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</si>
  <si>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</si>
  <si>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</si>
  <si>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</si>
  <si>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</si>
  <si>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</si>
  <si>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</si>
  <si>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</si>
  <si>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</si>
  <si>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</si>
  <si>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</si>
  <si>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</si>
  <si>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</si>
  <si>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</si>
  <si>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</si>
  <si>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</si>
  <si>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</si>
  <si>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</si>
  <si>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</si>
  <si>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</si>
  <si>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</si>
  <si>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</si>
  <si>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</si>
  <si>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</si>
  <si>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</si>
  <si>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</si>
  <si>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</si>
  <si>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</si>
  <si>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</si>
  <si>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</si>
  <si>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</si>
  <si>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</si>
  <si>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</si>
  <si>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</si>
  <si>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</si>
  <si>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</si>
  <si>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</si>
  <si>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</si>
  <si>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</si>
  <si>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</si>
  <si>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</si>
  <si>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</si>
  <si>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</si>
  <si>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</si>
  <si>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</si>
  <si>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</si>
  <si>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</si>
  <si>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</si>
  <si>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</si>
  <si>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</si>
  <si>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</si>
  <si>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</si>
  <si>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</si>
  <si>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</si>
  <si>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</si>
  <si>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</si>
  <si>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</si>
  <si>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</si>
  <si>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</si>
  <si>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</si>
  <si>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</si>
  <si>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</si>
  <si>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</si>
  <si>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</si>
  <si>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</si>
  <si>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</si>
  <si>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</si>
  <si>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</si>
  <si>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</si>
  <si>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</si>
  <si>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</si>
  <si>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</si>
  <si>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</si>
  <si>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</si>
  <si>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</si>
  <si>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</si>
  <si>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</si>
  <si>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</si>
  <si>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</si>
  <si>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</si>
  <si>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</si>
  <si>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</si>
  <si>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</si>
  <si>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</si>
  <si>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</si>
  <si>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</si>
  <si>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</si>
  <si>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</si>
  <si>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</si>
  <si>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</si>
  <si>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</si>
  <si>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</si>
  <si>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</si>
  <si>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</si>
  <si>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</si>
  <si>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</si>
  <si>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</si>
  <si>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</si>
  <si>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</si>
  <si>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</si>
  <si>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</si>
  <si>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</si>
  <si>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</si>
  <si>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</si>
  <si>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</si>
  <si>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</si>
  <si>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</si>
  <si>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</si>
  <si>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</si>
  <si>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</si>
  <si>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</si>
  <si>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</si>
  <si>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</si>
  <si>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</si>
  <si>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</si>
  <si>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</si>
  <si>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</si>
  <si>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</si>
  <si>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</si>
  <si>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</si>
  <si>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</si>
  <si>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</si>
  <si>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</si>
  <si>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</si>
  <si>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</si>
  <si>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</si>
  <si>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</si>
  <si>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</si>
  <si>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</si>
  <si>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</si>
  <si>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</si>
  <si>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</si>
  <si>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</si>
  <si>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</si>
  <si>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</si>
  <si>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</si>
  <si>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</si>
  <si>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</si>
  <si>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</si>
  <si>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</si>
  <si>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</si>
  <si>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</si>
  <si>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</si>
  <si>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</si>
  <si>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</si>
  <si>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</si>
  <si>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</si>
  <si>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</si>
  <si>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</si>
  <si>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</si>
  <si>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</si>
  <si>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</si>
  <si>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</si>
  <si>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</si>
  <si>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</si>
  <si>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</si>
  <si>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</si>
  <si>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</si>
  <si>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</si>
  <si>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</si>
  <si>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</si>
  <si>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</si>
  <si>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</si>
  <si>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</si>
  <si>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</si>
  <si>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</si>
  <si>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</si>
  <si>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</si>
  <si>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</si>
  <si>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</si>
  <si>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</si>
  <si>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</si>
  <si>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</si>
  <si>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</si>
  <si>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</si>
  <si>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</si>
  <si>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</si>
  <si>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</si>
  <si>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</si>
  <si>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</si>
  <si>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</si>
  <si>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</si>
  <si>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</si>
  <si>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</si>
  <si>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</si>
  <si>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</si>
  <si>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</si>
  <si>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</si>
  <si>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</si>
  <si>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</si>
  <si>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</si>
  <si>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</si>
  <si>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</si>
  <si>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</si>
  <si>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</si>
  <si>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</si>
  <si>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</si>
  <si>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</si>
  <si>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</si>
  <si>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</si>
  <si>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</si>
  <si>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</si>
  <si>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</si>
  <si>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</si>
  <si>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</si>
  <si>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</si>
  <si>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</si>
  <si>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</si>
  <si>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</si>
  <si>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</si>
  <si>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</si>
  <si>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</si>
  <si>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</si>
  <si>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</si>
  <si>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</si>
  <si>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</si>
  <si>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</si>
  <si>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</si>
  <si>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</si>
  <si>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</si>
  <si>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</si>
  <si>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</si>
  <si>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</si>
  <si>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</si>
  <si>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</si>
  <si>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</si>
  <si>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</si>
  <si>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</si>
  <si>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</si>
  <si>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</si>
  <si>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</si>
  <si>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</si>
  <si>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</si>
  <si>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</si>
  <si>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</si>
  <si>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</si>
  <si>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</si>
  <si>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</si>
  <si>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</si>
  <si>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</si>
  <si>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</si>
  <si>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</si>
  <si>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</si>
  <si>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</si>
  <si>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</si>
  <si>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</si>
  <si>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</si>
  <si>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</si>
  <si>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</si>
  <si>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</si>
  <si>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</si>
  <si>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</si>
  <si>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</si>
  <si>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</si>
  <si>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</si>
  <si>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</si>
  <si>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</si>
  <si>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</si>
  <si>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</si>
  <si>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</si>
  <si>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</si>
  <si>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</si>
  <si>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</si>
  <si>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</si>
  <si>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</si>
  <si>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</si>
  <si>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</si>
  <si>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</si>
  <si>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</si>
  <si>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</si>
  <si>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</si>
  <si>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</si>
  <si>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</si>
  <si>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</si>
  <si>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</si>
  <si>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</si>
  <si>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</si>
  <si>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</si>
  <si>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</si>
  <si>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</si>
  <si>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</si>
  <si>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</si>
  <si>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</si>
  <si>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</si>
  <si>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</si>
  <si>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</si>
  <si>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</si>
  <si>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</si>
  <si>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</si>
  <si>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</si>
  <si>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</si>
  <si>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</si>
  <si>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</si>
  <si>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</si>
  <si>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</si>
  <si>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</si>
  <si>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</si>
  <si>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</si>
  <si>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</si>
  <si>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</si>
  <si>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</si>
  <si>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</si>
  <si>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</si>
  <si>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</si>
  <si>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</si>
  <si>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</si>
  <si>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</si>
  <si>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</si>
  <si>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</si>
  <si>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</si>
  <si>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</si>
  <si>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</si>
  <si>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</si>
  <si>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</si>
  <si>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</si>
  <si>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</si>
  <si>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</si>
  <si>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</si>
  <si>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</si>
  <si>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</si>
  <si>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</si>
  <si>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</si>
  <si>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</si>
  <si>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</si>
  <si>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</si>
  <si>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</si>
  <si>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</si>
  <si>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</si>
  <si>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</si>
  <si>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</si>
  <si>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</si>
  <si>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</si>
  <si>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</si>
  <si>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</si>
  <si>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</si>
  <si>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</si>
  <si>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</si>
  <si>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</si>
  <si>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</si>
  <si>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</si>
  <si>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</si>
  <si>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</si>
  <si>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</si>
  <si>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</si>
  <si>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</si>
  <si>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</si>
  <si>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</si>
  <si>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</si>
  <si>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</si>
  <si>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</si>
  <si>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</si>
  <si>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</si>
  <si>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</si>
  <si>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</si>
  <si>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</si>
  <si>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</si>
  <si>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</si>
  <si>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</si>
  <si>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</si>
  <si>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</si>
  <si>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</si>
  <si>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</si>
  <si>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</si>
  <si>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</si>
  <si>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</si>
  <si>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</si>
  <si>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</si>
  <si>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</si>
  <si>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</si>
  <si>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</si>
  <si>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</si>
  <si>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</si>
  <si>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</si>
  <si>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</si>
  <si>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</si>
  <si>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</si>
  <si>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</si>
  <si>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</si>
  <si>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</si>
  <si>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</si>
  <si>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</si>
  <si>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</si>
  <si>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</si>
  <si>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</si>
  <si>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</si>
  <si>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</si>
  <si>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</si>
  <si>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</si>
  <si>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</si>
  <si>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</si>
  <si>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</si>
  <si>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</si>
  <si>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</si>
  <si>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</si>
  <si>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</si>
  <si>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</si>
  <si>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</si>
  <si>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</si>
  <si>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</si>
  <si>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</si>
  <si>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</si>
  <si>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</si>
  <si>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</si>
  <si>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</si>
  <si>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</si>
  <si>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</si>
  <si>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</si>
  <si>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</si>
  <si>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</si>
  <si>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</si>
  <si>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</si>
  <si>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</si>
  <si>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</si>
  <si>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</si>
  <si>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</si>
  <si>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</si>
  <si>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</si>
  <si>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</si>
  <si>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</si>
  <si>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</si>
  <si>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</si>
  <si>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</si>
  <si>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</si>
  <si>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</si>
  <si>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</si>
  <si>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</si>
  <si>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</si>
  <si>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</si>
  <si>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</si>
  <si>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</si>
  <si>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</si>
  <si>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</si>
  <si>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</si>
  <si>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</si>
  <si>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</si>
  <si>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</si>
  <si>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</si>
  <si>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</si>
  <si>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</si>
  <si>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</si>
  <si>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</si>
  <si>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</si>
  <si>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</si>
  <si>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</si>
  <si>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</si>
  <si>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</si>
  <si>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</si>
  <si>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</si>
  <si>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</si>
  <si>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</si>
  <si>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</si>
  <si>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</si>
  <si>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</si>
  <si>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</si>
  <si>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</si>
  <si>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</si>
  <si>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</si>
  <si>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</si>
  <si>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</si>
  <si>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</si>
  <si>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</si>
  <si>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</si>
  <si>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</si>
  <si>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</si>
  <si>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</si>
  <si>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</si>
  <si>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</si>
  <si>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</si>
  <si>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</si>
  <si>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</si>
  <si>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</si>
  <si>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</si>
  <si>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</si>
  <si>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</si>
  <si>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</si>
  <si>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</si>
  <si>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</si>
  <si>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</si>
  <si>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</si>
  <si>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</si>
  <si>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</si>
  <si>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</si>
  <si>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</si>
  <si>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</si>
  <si>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</si>
  <si>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</si>
  <si>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</si>
  <si>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</si>
  <si>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</si>
  <si>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</si>
  <si>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</si>
  <si>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</si>
  <si>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</si>
  <si>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</si>
  <si>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</si>
  <si>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</si>
  <si>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</si>
  <si>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</si>
  <si>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</si>
  <si>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</si>
  <si>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</si>
  <si>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</si>
  <si>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</si>
  <si>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</si>
  <si>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</si>
  <si>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</si>
  <si>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</si>
  <si>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</si>
  <si>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</si>
  <si>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</si>
  <si>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</si>
  <si>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</si>
  <si>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</si>
  <si>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</si>
  <si>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</si>
  <si>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</si>
  <si>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</si>
  <si>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</si>
  <si>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</si>
  <si>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</si>
  <si>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</si>
  <si>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</si>
  <si>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</si>
  <si>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</si>
  <si>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</si>
  <si>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</si>
  <si>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</si>
  <si>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</si>
  <si>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</si>
  <si>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</si>
  <si>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</si>
  <si>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</si>
  <si>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</si>
  <si>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</si>
  <si>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</si>
  <si>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</si>
  <si>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</si>
  <si>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</si>
  <si>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</si>
  <si>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</si>
  <si>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</si>
  <si>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</si>
  <si>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</si>
  <si>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</si>
  <si>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</si>
  <si>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</si>
  <si>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</si>
  <si>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</si>
  <si>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</si>
  <si>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</si>
  <si>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</si>
  <si>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</si>
  <si>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</si>
  <si>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</si>
  <si>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</si>
  <si>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</si>
  <si>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</si>
  <si>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</si>
  <si>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</si>
  <si>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</si>
  <si>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</si>
  <si>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</si>
  <si>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</si>
  <si>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</si>
  <si>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</si>
  <si>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</si>
  <si>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</si>
  <si>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</si>
  <si>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</si>
  <si>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</si>
  <si>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</si>
  <si>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</si>
  <si>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</si>
  <si>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</si>
  <si>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</si>
  <si>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</si>
  <si>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</si>
  <si>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</si>
  <si>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</si>
  <si>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</si>
  <si>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</si>
  <si>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</si>
  <si>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</si>
  <si>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</si>
  <si>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</si>
  <si>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</si>
  <si>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</si>
  <si>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</si>
  <si>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</si>
  <si>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</si>
  <si>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</si>
  <si>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</si>
  <si>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</si>
  <si>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</si>
  <si>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</si>
  <si>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</si>
  <si>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</si>
  <si>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</si>
  <si>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</si>
  <si>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</si>
  <si>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</si>
  <si>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</si>
  <si>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</si>
  <si>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</si>
  <si>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</si>
  <si>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</si>
  <si>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</si>
  <si>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</si>
  <si>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</si>
  <si>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</si>
  <si>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</si>
  <si>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</si>
  <si>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</si>
  <si>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</si>
  <si>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</si>
  <si>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</si>
  <si>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</si>
  <si>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</si>
  <si>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</si>
  <si>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</si>
  <si>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</si>
  <si>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</si>
  <si>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</si>
  <si>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</si>
  <si>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</si>
  <si>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</si>
  <si>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</si>
  <si>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</si>
  <si>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</si>
  <si>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</si>
  <si>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</si>
  <si>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</si>
  <si>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</si>
  <si>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</si>
  <si>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</si>
  <si>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</si>
  <si>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</si>
  <si>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</si>
  <si>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</si>
  <si>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</si>
  <si>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</si>
  <si>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</si>
  <si>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</si>
  <si>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</si>
  <si>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</si>
  <si>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</si>
  <si>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</si>
  <si>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</si>
  <si>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</si>
  <si>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</si>
  <si>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</si>
  <si>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</si>
  <si>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</si>
  <si>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</si>
  <si>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</si>
  <si>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</si>
  <si>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</si>
  <si>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</si>
  <si>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</si>
  <si>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</si>
  <si>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</si>
  <si>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</si>
  <si>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</si>
  <si>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</si>
  <si>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</si>
  <si>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</si>
  <si>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</si>
  <si>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</si>
  <si>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</si>
  <si>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</si>
  <si>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</si>
  <si>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</si>
  <si>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</si>
  <si>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</si>
  <si>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</si>
  <si>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</si>
  <si>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</si>
  <si>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</si>
  <si>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</si>
  <si>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</si>
  <si>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</si>
  <si>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</si>
  <si>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</si>
  <si>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</si>
  <si>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</si>
  <si>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</si>
  <si>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</si>
  <si>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</si>
  <si>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</si>
  <si>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</si>
  <si>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</si>
  <si>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</si>
  <si>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</si>
  <si>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</si>
  <si>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</si>
  <si>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</si>
  <si>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</si>
  <si>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</si>
  <si>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</si>
  <si>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</si>
  <si>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</si>
  <si>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</si>
  <si>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</si>
  <si>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</si>
  <si>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</si>
  <si>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</si>
  <si>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</si>
  <si>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</si>
  <si>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</si>
  <si>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</si>
  <si>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</si>
  <si>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</si>
  <si>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</si>
  <si>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</si>
  <si>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</si>
  <si>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</si>
  <si>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</si>
  <si>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</si>
  <si>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</si>
  <si>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</si>
  <si>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</si>
  <si>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</si>
  <si>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</si>
  <si>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</si>
  <si>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</si>
  <si>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</si>
  <si>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</si>
  <si>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</si>
  <si>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</si>
  <si>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</si>
  <si>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</si>
  <si>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</si>
  <si>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</si>
  <si>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</si>
  <si>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</si>
  <si>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</si>
  <si>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</si>
  <si>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</si>
  <si>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</si>
  <si>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</si>
  <si>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</si>
  <si>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</si>
  <si>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</si>
  <si>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</si>
  <si>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</si>
  <si>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</si>
  <si>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</si>
  <si>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</si>
  <si>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</si>
  <si>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</si>
  <si>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</si>
  <si>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</si>
  <si>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</si>
  <si>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</si>
  <si>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</si>
  <si>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</si>
  <si>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</si>
  <si>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</si>
  <si>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</si>
  <si>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</si>
  <si>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</si>
  <si>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</si>
  <si>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</si>
  <si>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</si>
  <si>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</si>
  <si>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</si>
  <si>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</si>
  <si>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</si>
  <si>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</si>
  <si>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</si>
  <si>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</si>
  <si>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</si>
  <si>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</si>
  <si>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</si>
  <si>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</si>
  <si>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</si>
  <si>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</si>
  <si>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</si>
  <si>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</si>
  <si>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</si>
  <si>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</si>
  <si>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</si>
  <si>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</si>
  <si>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</si>
  <si>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</si>
  <si>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</si>
  <si>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</si>
  <si>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</si>
  <si>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</si>
  <si>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</si>
  <si>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</si>
  <si>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</si>
  <si>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</si>
  <si>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</si>
  <si>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</si>
  <si>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</si>
  <si>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</si>
  <si>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</si>
  <si>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</si>
  <si>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</si>
  <si>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</si>
  <si>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</si>
  <si>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</si>
  <si>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</si>
  <si>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</si>
  <si>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</si>
  <si>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</si>
  <si>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</si>
  <si>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</si>
  <si>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</si>
  <si>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</si>
  <si>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</si>
  <si>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</si>
  <si>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</si>
  <si>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</si>
  <si>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</si>
  <si>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</si>
  <si>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</si>
  <si>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</si>
  <si>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</si>
  <si>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</si>
  <si>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</si>
  <si>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</si>
  <si>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</si>
  <si>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</si>
  <si>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</si>
  <si>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</si>
  <si>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</si>
  <si>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</si>
  <si>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</si>
  <si>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</si>
  <si>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</si>
  <si>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</si>
  <si>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</si>
  <si>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</si>
  <si>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</si>
  <si>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</si>
  <si>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</si>
  <si>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</si>
  <si>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</si>
  <si>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</si>
  <si>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</si>
  <si>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</si>
  <si>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</si>
  <si>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</si>
  <si>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</si>
  <si>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</si>
  <si>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</si>
  <si>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</si>
  <si>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</si>
  <si>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</si>
  <si>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</si>
  <si>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</si>
  <si>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</si>
  <si>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</si>
  <si>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</si>
  <si>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</si>
  <si>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</si>
  <si>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</si>
  <si>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</si>
  <si>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</si>
  <si>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</si>
  <si>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</si>
  <si>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</si>
  <si>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</si>
  <si>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</si>
  <si>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</si>
  <si>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</si>
  <si>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</si>
  <si>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</si>
  <si>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</si>
  <si>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</si>
  <si>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</si>
  <si>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</si>
  <si>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</si>
  <si>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</si>
  <si>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</si>
  <si>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</si>
  <si>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</si>
  <si>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</si>
  <si>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</si>
  <si>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</si>
  <si>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</si>
  <si>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</si>
  <si>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</si>
  <si>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</si>
  <si>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</si>
  <si>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</si>
  <si>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</si>
  <si>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</si>
  <si>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</si>
  <si>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</si>
  <si>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</si>
  <si>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</si>
  <si>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</si>
  <si>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</si>
  <si>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</si>
  <si>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</si>
  <si>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</si>
  <si>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</si>
  <si>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</si>
  <si>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</si>
  <si>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</si>
  <si>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</si>
  <si>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</si>
  <si>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</si>
  <si>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</si>
  <si>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</si>
  <si>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</si>
  <si>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</si>
  <si>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</si>
  <si>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</si>
  <si>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</si>
  <si>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</si>
  <si>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</si>
  <si>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</si>
  <si>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</si>
  <si>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</si>
  <si>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</si>
  <si>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</si>
  <si>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</si>
  <si>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</si>
  <si>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</si>
  <si>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</si>
  <si>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</si>
  <si>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</si>
  <si>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</si>
  <si>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</si>
  <si>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</si>
  <si>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</si>
  <si>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</si>
  <si>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</si>
  <si>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</si>
  <si>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</si>
  <si>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</si>
  <si>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</si>
  <si>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</si>
  <si>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</si>
  <si>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</si>
  <si>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</si>
  <si>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</si>
  <si>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</si>
  <si>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</si>
  <si>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</si>
  <si>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</si>
  <si>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</si>
  <si>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</si>
  <si>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</si>
  <si>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</si>
  <si>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</si>
  <si>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</si>
  <si>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</si>
  <si>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</si>
  <si>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</si>
  <si>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</si>
  <si>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</si>
  <si>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</si>
  <si>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</si>
  <si>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</si>
  <si>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</si>
  <si>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</si>
  <si>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</si>
  <si>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</si>
  <si>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</si>
  <si>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</si>
  <si>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</si>
  <si>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</si>
  <si>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</si>
  <si>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</si>
  <si>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</si>
  <si>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</si>
  <si>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</si>
  <si>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</si>
  <si>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</si>
  <si>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</si>
  <si>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</si>
  <si>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</si>
  <si>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</si>
  <si>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</si>
  <si>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</si>
  <si>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</si>
  <si>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</si>
  <si>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</si>
  <si>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</si>
  <si>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</si>
  <si>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</si>
  <si>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</si>
  <si>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</si>
  <si>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</si>
  <si>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</si>
  <si>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</si>
  <si>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</si>
  <si>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</si>
  <si>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</si>
  <si>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</si>
  <si>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</si>
  <si>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</si>
  <si>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</si>
  <si>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</si>
  <si>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</si>
  <si>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</si>
  <si>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</si>
  <si>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</si>
  <si>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</si>
  <si>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</si>
  <si>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</si>
  <si>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</si>
  <si>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</si>
  <si>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</si>
  <si>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</si>
  <si>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</si>
  <si>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</si>
  <si>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</si>
  <si>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</si>
  <si>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</si>
  <si>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</si>
  <si>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</si>
  <si>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</si>
  <si>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</si>
  <si>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</si>
  <si>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</si>
  <si>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</si>
  <si>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</si>
  <si>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</si>
  <si>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</si>
  <si>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</si>
  <si>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</si>
  <si>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</si>
  <si>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</si>
  <si>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</si>
  <si>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</si>
  <si>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</si>
  <si>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</si>
  <si>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</si>
  <si>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</si>
  <si>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</si>
  <si>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</si>
  <si>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</si>
  <si>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</si>
  <si>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</si>
  <si>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</si>
  <si>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</si>
  <si>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</si>
  <si>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</si>
  <si>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</si>
  <si>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</si>
  <si>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</si>
  <si>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</si>
  <si>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</si>
  <si>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</si>
  <si>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</si>
  <si>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</si>
  <si>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</si>
  <si>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</si>
  <si>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</si>
  <si>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</si>
  <si>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</si>
  <si>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</si>
  <si>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</si>
  <si>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</si>
  <si>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</si>
  <si>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</si>
  <si>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</si>
  <si>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</si>
  <si>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</si>
  <si>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</si>
  <si>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</si>
  <si>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</si>
  <si>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</si>
  <si>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</si>
  <si>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</si>
  <si>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</si>
  <si>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</si>
  <si>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</si>
  <si>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</si>
  <si>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</si>
  <si>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</si>
  <si>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</si>
  <si>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</si>
  <si>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</si>
  <si>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</si>
  <si>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</si>
  <si>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</si>
  <si>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</si>
  <si>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</si>
  <si>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</si>
  <si>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</si>
  <si>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</si>
  <si>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</si>
  <si>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</si>
  <si>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</si>
  <si>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</si>
  <si>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</si>
  <si>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</si>
  <si>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</si>
  <si>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</si>
  <si>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</si>
  <si>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</si>
  <si>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</si>
  <si>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</si>
  <si>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</si>
  <si>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</si>
  <si>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</si>
  <si>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</si>
  <si>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</si>
  <si>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</si>
  <si>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</si>
  <si>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</si>
  <si>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</si>
  <si>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</si>
  <si>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</si>
  <si>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</si>
  <si>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</si>
  <si>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</si>
  <si>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</si>
  <si>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</si>
  <si>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</si>
  <si>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</si>
  <si>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</si>
  <si>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</si>
  <si>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</si>
  <si>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</si>
  <si>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</si>
  <si>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</si>
  <si>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</si>
  <si>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</si>
  <si>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</si>
  <si>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</si>
  <si>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</si>
  <si>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</si>
  <si>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</si>
  <si>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</si>
  <si>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</si>
  <si>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</si>
  <si>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</si>
  <si>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</si>
  <si>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</si>
  <si>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</si>
  <si>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</si>
  <si>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</si>
  <si>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</si>
  <si>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</si>
  <si>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</si>
  <si>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</si>
  <si>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</si>
  <si>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</si>
  <si>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</si>
  <si>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</si>
  <si>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</si>
  <si>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</si>
  <si>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</si>
  <si>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</si>
  <si>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</si>
  <si>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</si>
  <si>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</si>
  <si>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</si>
  <si>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</si>
  <si>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</si>
  <si>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</si>
  <si>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</si>
  <si>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</si>
  <si>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</si>
  <si>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</si>
  <si>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</si>
  <si>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</si>
  <si>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</si>
  <si>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</si>
  <si>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</si>
  <si>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</si>
  <si>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</si>
  <si>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</si>
  <si>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</si>
  <si>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</si>
  <si>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</si>
  <si>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</si>
  <si>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</si>
  <si>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</si>
  <si>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</si>
  <si>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</si>
  <si>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</si>
  <si>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</si>
  <si>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</si>
  <si>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</si>
  <si>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</si>
  <si>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</si>
  <si>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</si>
  <si>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</si>
  <si>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</si>
  <si>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</si>
  <si>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</si>
  <si>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</si>
  <si>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</si>
  <si>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</si>
  <si>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</si>
  <si>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</si>
  <si>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</si>
  <si>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</si>
  <si>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</si>
  <si>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</si>
  <si>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</si>
  <si>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</si>
  <si>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</si>
  <si>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</si>
  <si>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</si>
  <si>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</si>
  <si>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</si>
  <si>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</si>
  <si>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</si>
  <si>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</si>
  <si>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</si>
  <si>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</si>
  <si>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</si>
  <si>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</si>
  <si>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</si>
  <si>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</si>
  <si>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</si>
  <si>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</si>
  <si>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</si>
  <si>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</si>
  <si>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</si>
  <si>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</si>
  <si>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</si>
  <si>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</si>
  <si>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</si>
  <si>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</si>
  <si>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</si>
  <si>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</si>
  <si>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</si>
  <si>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</si>
  <si>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</si>
  <si>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</si>
  <si>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</si>
  <si>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</si>
  <si>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</si>
  <si>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</si>
  <si>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</si>
  <si>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</si>
  <si>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</si>
  <si>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</si>
  <si>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</si>
  <si>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</si>
  <si>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</si>
  <si>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</si>
  <si>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</si>
  <si>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</si>
  <si>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</si>
  <si>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</si>
  <si>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</si>
  <si>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</si>
  <si>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</si>
  <si>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</si>
  <si>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</si>
  <si>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</si>
  <si>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</si>
  <si>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</si>
  <si>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</si>
  <si>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</si>
  <si>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</si>
  <si>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</si>
  <si>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</si>
  <si>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</si>
  <si>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</si>
  <si>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</si>
  <si>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</si>
  <si>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</si>
  <si>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</si>
  <si>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</si>
  <si>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</si>
  <si>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</si>
  <si>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</si>
  <si>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</si>
  <si>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</si>
  <si>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</si>
  <si>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</si>
  <si>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</si>
  <si>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</si>
  <si>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</si>
  <si>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</si>
  <si>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</si>
  <si>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</si>
  <si>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</si>
  <si>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</si>
  <si>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</si>
  <si>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</si>
  <si>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</si>
  <si>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</si>
  <si>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</si>
  <si>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</si>
  <si>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</si>
  <si>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</si>
  <si>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</si>
  <si>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</si>
  <si>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</si>
  <si>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</si>
  <si>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</si>
  <si>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</si>
  <si>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</si>
  <si>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</si>
  <si>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</si>
  <si>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</si>
  <si>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</si>
  <si>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</si>
  <si>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</si>
  <si>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</si>
  <si>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</si>
  <si>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</si>
  <si>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</si>
  <si>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</si>
  <si>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</si>
  <si>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</si>
  <si>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</si>
  <si>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</si>
  <si>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</si>
  <si>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</si>
  <si>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</si>
  <si>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</si>
  <si>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</si>
  <si>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</si>
  <si>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</si>
  <si>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</si>
  <si>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</si>
  <si>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</si>
  <si>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</si>
  <si>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</si>
  <si>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</si>
  <si>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</si>
  <si>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</si>
  <si>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</si>
  <si>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</si>
  <si>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</si>
  <si>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</si>
  <si>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</si>
  <si>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</si>
  <si>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</si>
  <si>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</si>
  <si>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</si>
  <si>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</si>
  <si>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</si>
  <si>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</si>
  <si>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</si>
  <si>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</si>
  <si>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</si>
  <si>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</si>
  <si>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</si>
  <si>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</si>
  <si>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</si>
  <si>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</si>
  <si>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</si>
  <si>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</si>
  <si>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</si>
  <si>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</si>
  <si>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</si>
  <si>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</si>
  <si>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</si>
  <si>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</si>
  <si>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</si>
  <si>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</si>
  <si>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</si>
  <si>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</si>
  <si>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</si>
  <si>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</si>
  <si>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</si>
  <si>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</si>
  <si>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</si>
  <si>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</si>
  <si>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</si>
  <si>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</si>
  <si>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</si>
  <si>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</si>
  <si>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</si>
  <si>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</si>
  <si>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</si>
  <si>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</si>
  <si>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</si>
  <si>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</si>
  <si>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</si>
  <si>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</si>
  <si>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</si>
  <si>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</si>
  <si>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</si>
  <si>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</si>
  <si>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</si>
  <si>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</si>
  <si>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</si>
  <si>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</si>
  <si>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</si>
  <si>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</si>
  <si>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</si>
  <si>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</si>
  <si>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</si>
  <si>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</si>
  <si>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</si>
  <si>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</si>
  <si>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</si>
  <si>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</si>
  <si>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</si>
  <si>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</si>
  <si>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</si>
  <si>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</si>
  <si>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</si>
  <si>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</si>
  <si>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</si>
  <si>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</si>
  <si>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</si>
  <si>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</si>
  <si>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</si>
  <si>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</si>
  <si>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</si>
  <si>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</si>
  <si>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</si>
  <si>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</si>
  <si>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</si>
  <si>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</si>
  <si>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</si>
  <si>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</si>
  <si>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</si>
  <si>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</si>
  <si>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</si>
  <si>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</si>
  <si>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</si>
  <si>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</si>
  <si>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</si>
  <si>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</si>
  <si>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</si>
  <si>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</si>
  <si>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</si>
  <si>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</si>
  <si>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</si>
  <si>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</si>
  <si>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</si>
  <si>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</si>
  <si>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</si>
  <si>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</si>
  <si>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</si>
  <si>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</si>
  <si>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</si>
  <si>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</si>
  <si>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</si>
  <si>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</si>
  <si>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</si>
  <si>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</si>
  <si>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</si>
  <si>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</si>
  <si>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</si>
  <si>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</si>
  <si>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</si>
  <si>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</si>
  <si>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</si>
  <si>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</si>
  <si>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</si>
  <si>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</si>
  <si>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</si>
  <si>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</si>
  <si>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</si>
  <si>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</si>
  <si>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</si>
  <si>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</si>
  <si>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</si>
  <si>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</si>
  <si>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</si>
  <si>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</si>
  <si>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</si>
  <si>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</si>
  <si>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</si>
  <si>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</si>
  <si>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</si>
  <si>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</si>
  <si>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</si>
  <si>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</si>
  <si>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</si>
  <si>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</si>
  <si>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</si>
  <si>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</si>
  <si>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</si>
  <si>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</si>
  <si>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</si>
  <si>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</si>
  <si>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</si>
  <si>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</si>
  <si>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</si>
  <si>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</si>
  <si>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</si>
  <si>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</si>
  <si>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</si>
  <si>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</si>
  <si>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</si>
  <si>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</si>
  <si>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</si>
  <si>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</si>
  <si>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</si>
  <si>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</si>
  <si>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</si>
  <si>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</si>
  <si>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</si>
  <si>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</si>
  <si>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</si>
  <si>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</si>
  <si>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</si>
  <si>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</si>
  <si>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</si>
  <si>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</si>
  <si>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</si>
  <si>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</si>
  <si>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</si>
  <si>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</si>
  <si>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</si>
  <si>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</si>
  <si>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</si>
  <si>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</si>
  <si>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</si>
  <si>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</si>
  <si>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</si>
  <si>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</si>
  <si>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</si>
  <si>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</si>
  <si>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</si>
  <si>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</si>
  <si>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</si>
  <si>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</si>
  <si>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</si>
  <si>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</si>
  <si>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</si>
  <si>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</si>
  <si>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</si>
  <si>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</si>
  <si>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</si>
  <si>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</si>
  <si>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</si>
  <si>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</si>
  <si>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</si>
  <si>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</si>
  <si>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</si>
  <si>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</si>
  <si>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</si>
  <si>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</si>
  <si>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</si>
  <si>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</si>
  <si>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</si>
  <si>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</si>
  <si>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</si>
  <si>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</si>
  <si>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</si>
  <si>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</si>
  <si>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</si>
  <si>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</si>
  <si>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</si>
  <si>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</si>
  <si>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</si>
  <si>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</si>
  <si>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</si>
  <si>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</si>
  <si>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</si>
  <si>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</si>
  <si>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</si>
  <si>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</si>
  <si>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</si>
  <si>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</si>
  <si>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</si>
  <si>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</si>
  <si>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</si>
  <si>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</si>
  <si>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</si>
  <si>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</si>
  <si>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</si>
  <si>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</si>
  <si>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</si>
  <si>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</si>
  <si>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</si>
  <si>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</si>
  <si>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</si>
  <si>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</si>
  <si>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</si>
  <si>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</si>
  <si>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</si>
  <si>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</si>
  <si>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</si>
  <si>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</si>
  <si>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</si>
  <si>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</si>
  <si>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</si>
  <si>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</si>
  <si>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</si>
  <si>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</si>
  <si>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</si>
  <si>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</si>
  <si>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</si>
  <si>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</si>
  <si>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</si>
  <si>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</si>
  <si>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</si>
  <si>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</si>
  <si>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</si>
  <si>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</si>
  <si>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</si>
  <si>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</si>
  <si>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</si>
  <si>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</si>
  <si>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</si>
  <si>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</si>
  <si>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</si>
  <si>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</si>
  <si>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</si>
  <si>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</si>
  <si>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</si>
  <si>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</si>
  <si>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</si>
  <si>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</si>
  <si>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</si>
  <si>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</si>
  <si>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</si>
  <si>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</si>
  <si>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</si>
  <si>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</si>
  <si>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</si>
  <si>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</si>
  <si>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</si>
  <si>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</si>
  <si>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</si>
  <si>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</si>
  <si>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</si>
  <si>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</si>
  <si>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</si>
  <si>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</si>
  <si>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</si>
  <si>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</si>
  <si>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</si>
  <si>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</si>
  <si>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</si>
  <si>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</si>
  <si>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</si>
  <si>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</si>
  <si>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</si>
  <si>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</si>
  <si>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</si>
  <si>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</si>
  <si>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</si>
  <si>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</si>
  <si>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</si>
  <si>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</si>
  <si>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</si>
  <si>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</si>
  <si>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</si>
  <si>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</si>
  <si>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</si>
  <si>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</si>
  <si>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</si>
  <si>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</si>
  <si>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</si>
  <si>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</si>
  <si>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</si>
  <si>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</si>
  <si>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</si>
  <si>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</si>
  <si>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</si>
  <si>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</si>
  <si>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</si>
  <si>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</si>
  <si>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</si>
  <si>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</si>
  <si>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</si>
  <si>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</si>
  <si>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</si>
  <si>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</si>
  <si>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</si>
  <si>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</si>
  <si>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</si>
  <si>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</si>
  <si>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</si>
  <si>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</si>
  <si>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</si>
  <si>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</si>
  <si>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</si>
  <si>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</si>
  <si>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</si>
  <si>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</si>
  <si>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</si>
  <si>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</si>
  <si>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</si>
  <si>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</si>
  <si>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</si>
  <si>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</si>
  <si>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</si>
  <si>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</si>
  <si>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</si>
  <si>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</si>
  <si>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</si>
  <si>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</si>
  <si>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</si>
  <si>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</si>
  <si>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</si>
  <si>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</si>
  <si>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</si>
  <si>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</si>
  <si>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</si>
  <si>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</si>
  <si>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</si>
  <si>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</si>
  <si>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</si>
  <si>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</si>
  <si>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</si>
  <si>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</si>
  <si>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</si>
  <si>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</si>
  <si>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</si>
  <si>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</si>
  <si>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</si>
  <si>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</si>
  <si>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</si>
  <si>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</si>
  <si>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</si>
  <si>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</si>
  <si>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</si>
  <si>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</si>
  <si>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</si>
  <si>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</si>
  <si>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</si>
  <si>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</si>
  <si>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</si>
  <si>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</si>
  <si>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</si>
  <si>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</si>
  <si>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</si>
  <si>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</si>
  <si>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</si>
  <si>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</si>
  <si>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</si>
  <si>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</si>
  <si>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</si>
  <si>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</si>
  <si>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</si>
  <si>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</si>
  <si>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</si>
  <si>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</si>
  <si>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</si>
  <si>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</si>
  <si>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</si>
  <si>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</si>
  <si>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</si>
  <si>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</si>
  <si>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</si>
  <si>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</si>
  <si>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</si>
  <si>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</si>
  <si>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</si>
  <si>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</si>
  <si>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</si>
  <si>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</si>
  <si>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</si>
  <si>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</si>
  <si>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</si>
  <si>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</si>
  <si>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</si>
  <si>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</si>
  <si>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</si>
  <si>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</si>
  <si>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</si>
  <si>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</si>
  <si>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</si>
  <si>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</si>
  <si>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</si>
  <si>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</si>
  <si>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</si>
  <si>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</si>
  <si>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</si>
  <si>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</si>
  <si>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</si>
  <si>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</si>
  <si>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</si>
  <si>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</si>
  <si>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</si>
  <si>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</si>
  <si>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</si>
  <si>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</si>
  <si>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</si>
  <si>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</si>
  <si>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</si>
  <si>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</si>
  <si>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</si>
  <si>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</si>
  <si>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</si>
  <si>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</si>
  <si>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</si>
  <si>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</si>
  <si>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</si>
  <si>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</si>
  <si>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</si>
  <si>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</si>
  <si>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</si>
  <si>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</si>
  <si>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</si>
  <si>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</si>
  <si>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</si>
  <si>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</si>
  <si>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</si>
  <si>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</si>
  <si>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</si>
  <si>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</si>
  <si>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</si>
  <si>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</si>
  <si>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</si>
  <si>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</si>
  <si>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</si>
  <si>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</si>
  <si>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</si>
  <si>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</si>
  <si>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</si>
  <si>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</si>
  <si>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</si>
  <si>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</si>
  <si>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</si>
  <si>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</si>
  <si>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</si>
  <si>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</si>
  <si>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</si>
  <si>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</si>
  <si>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</si>
  <si>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</si>
  <si>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</si>
  <si>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</si>
  <si>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</si>
  <si>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</si>
  <si>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</si>
  <si>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</si>
  <si>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</si>
  <si>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</si>
  <si>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</si>
  <si>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</si>
  <si>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</si>
  <si>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</si>
  <si>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</si>
  <si>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</si>
  <si>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</si>
  <si>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</si>
  <si>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</si>
  <si>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</si>
  <si>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</si>
  <si>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</si>
  <si>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</si>
  <si>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</si>
  <si>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</si>
  <si>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</si>
  <si>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</si>
  <si>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</si>
  <si>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</si>
  <si>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</si>
  <si>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</si>
  <si>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</si>
  <si>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</si>
  <si>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</si>
  <si>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</si>
  <si>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</si>
  <si>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</si>
  <si>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</si>
  <si>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</si>
  <si>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</si>
  <si>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</si>
  <si>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</si>
  <si>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</si>
  <si>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</si>
  <si>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</si>
  <si>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</si>
  <si>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</si>
  <si>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</si>
  <si>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</si>
  <si>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</si>
  <si>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</si>
  <si>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</si>
  <si>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</si>
  <si>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</si>
  <si>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</si>
  <si>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</si>
  <si>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</si>
  <si>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</si>
  <si>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</si>
  <si>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</si>
  <si>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</si>
  <si>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</si>
  <si>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</si>
  <si>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</si>
  <si>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</si>
  <si>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</si>
  <si>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</si>
  <si>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</si>
  <si>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</si>
  <si>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</si>
  <si>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</si>
  <si>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</si>
  <si>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</si>
  <si>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</si>
  <si>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</si>
  <si>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</si>
  <si>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</si>
  <si>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</si>
  <si>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</si>
  <si>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</si>
  <si>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</si>
  <si>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</si>
  <si>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</si>
  <si>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</si>
  <si>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</si>
  <si>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</si>
  <si>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</si>
  <si>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</si>
  <si>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</si>
  <si>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</si>
  <si>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</si>
  <si>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</si>
  <si>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</si>
  <si>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</si>
  <si>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</si>
  <si>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</si>
  <si>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</si>
  <si>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</si>
  <si>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</si>
  <si>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</si>
  <si>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</si>
  <si>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</si>
  <si>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</si>
  <si>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</si>
  <si>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</si>
  <si>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</si>
  <si>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</si>
  <si>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</si>
  <si>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</si>
  <si>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</si>
  <si>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</si>
  <si>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</si>
  <si>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</si>
  <si>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</si>
  <si>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</si>
  <si>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</si>
  <si>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</si>
  <si>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</si>
  <si>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</si>
  <si>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</si>
  <si>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</si>
  <si>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</si>
  <si>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</si>
  <si>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</si>
  <si>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</si>
  <si>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</si>
  <si>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</si>
  <si>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</si>
  <si>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</si>
  <si>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</si>
  <si>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</si>
  <si>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</si>
  <si>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</si>
  <si>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</si>
  <si>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</si>
  <si>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</si>
  <si>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</si>
  <si>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</si>
  <si>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</si>
  <si>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</si>
  <si>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</si>
  <si>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</si>
  <si>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</si>
  <si>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</si>
  <si>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</si>
  <si>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</si>
  <si>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</si>
  <si>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</si>
  <si>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</si>
  <si>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</si>
  <si>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</si>
  <si>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</si>
  <si>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</si>
  <si>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</si>
  <si>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</si>
  <si>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</si>
  <si>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</si>
  <si>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</si>
  <si>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</si>
  <si>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</si>
  <si>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</si>
  <si>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</si>
  <si>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</si>
  <si>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</si>
  <si>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</si>
  <si>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</si>
  <si>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</si>
  <si>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</si>
  <si>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</si>
  <si>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</si>
  <si>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</si>
  <si>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</si>
  <si>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</si>
  <si>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</si>
  <si>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</si>
  <si>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</si>
  <si>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</si>
  <si>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</si>
  <si>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</si>
  <si>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</si>
  <si>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</si>
  <si>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</si>
  <si>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</si>
  <si>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</si>
  <si>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</si>
  <si>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</si>
  <si>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</si>
  <si>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</si>
  <si>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</si>
  <si>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</si>
  <si>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</si>
  <si>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</si>
  <si>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</si>
  <si>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</si>
  <si>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</si>
  <si>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</si>
  <si>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</si>
  <si>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</si>
  <si>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</si>
  <si>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</si>
  <si>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</si>
  <si>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</si>
  <si>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</si>
  <si>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</si>
  <si>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</si>
  <si>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</si>
  <si>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</si>
  <si>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</si>
  <si>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</si>
  <si>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</si>
  <si>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</si>
  <si>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</si>
  <si>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</si>
  <si>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</si>
  <si>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</si>
  <si>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</si>
  <si>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</si>
  <si>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</si>
  <si>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</si>
  <si>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</si>
  <si>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</si>
  <si>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</si>
  <si>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</si>
  <si>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</si>
  <si>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</si>
  <si>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</si>
  <si>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</si>
  <si>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</si>
  <si>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</si>
  <si>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</si>
  <si>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</si>
  <si>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</si>
  <si>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</si>
  <si>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</si>
  <si>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</si>
  <si>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</si>
  <si>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</si>
  <si>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</si>
  <si>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</si>
  <si>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</si>
  <si>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</si>
  <si>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</si>
  <si>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</si>
  <si>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</si>
  <si>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</si>
  <si>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</si>
  <si>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</si>
  <si>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</si>
  <si>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</si>
  <si>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</si>
  <si>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</si>
  <si>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</si>
  <si>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</si>
  <si>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</si>
  <si>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</si>
  <si>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</si>
  <si>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</si>
  <si>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</si>
  <si>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</si>
  <si>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</si>
  <si>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</si>
  <si>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</si>
  <si>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</si>
  <si>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</si>
  <si>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</si>
  <si>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</si>
  <si>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</si>
  <si>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</si>
  <si>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</si>
  <si>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</si>
  <si>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</si>
  <si>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</si>
  <si>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</si>
  <si>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</si>
  <si>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</si>
  <si>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</si>
  <si>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</si>
  <si>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</si>
  <si>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</si>
  <si>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</si>
  <si>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</si>
  <si>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</si>
  <si>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</si>
  <si>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</si>
  <si>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</si>
  <si>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</si>
  <si>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</si>
  <si>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</si>
  <si>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</si>
  <si>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</si>
  <si>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</si>
  <si>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</si>
  <si>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</si>
  <si>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</si>
  <si>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</si>
  <si>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</si>
  <si>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</si>
  <si>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</si>
  <si>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</si>
  <si>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</si>
  <si>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</si>
  <si>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</si>
  <si>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</si>
  <si>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</si>
  <si>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</si>
  <si>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</si>
  <si>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</si>
  <si>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</si>
  <si>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</si>
  <si>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</si>
  <si>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</si>
  <si>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</si>
  <si>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</si>
  <si>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</si>
  <si>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</si>
  <si>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</si>
  <si>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</si>
  <si>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</si>
  <si>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</si>
  <si>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</si>
  <si>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</si>
  <si>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</si>
  <si>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</si>
  <si>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</si>
  <si>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</si>
  <si>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</si>
  <si>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</si>
  <si>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</si>
  <si>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</si>
  <si>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</si>
  <si>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</si>
  <si>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</si>
  <si>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</si>
  <si>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</si>
  <si>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</si>
  <si>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</si>
  <si>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</si>
  <si>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</si>
  <si>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</si>
  <si>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</si>
  <si>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</si>
  <si>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</si>
  <si>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</si>
  <si>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</si>
  <si>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</si>
  <si>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</si>
  <si>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</si>
  <si>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</si>
  <si>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</si>
  <si>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</si>
  <si>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</si>
  <si>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</si>
  <si>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</si>
  <si>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</si>
  <si>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</si>
  <si>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</si>
  <si>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</si>
  <si>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</si>
  <si>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</si>
  <si>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</si>
  <si>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</si>
  <si>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</si>
  <si>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</si>
  <si>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</si>
  <si>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</si>
  <si>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</si>
  <si>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</si>
  <si>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</si>
  <si>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</si>
  <si>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</si>
  <si>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</si>
  <si>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</si>
  <si>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</si>
  <si>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</si>
  <si>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</si>
  <si>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</si>
  <si>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</si>
  <si>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</si>
  <si>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</si>
  <si>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</si>
  <si>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</si>
  <si>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</si>
  <si>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</si>
  <si>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</si>
  <si>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</si>
  <si>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</si>
  <si>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</si>
  <si>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</si>
  <si>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</si>
  <si>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</si>
  <si>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</si>
  <si>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</si>
  <si>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</si>
  <si>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</si>
  <si>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</si>
  <si>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</si>
  <si>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</si>
  <si>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</si>
  <si>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</si>
  <si>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</si>
  <si>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</si>
  <si>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</si>
  <si>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</si>
  <si>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</si>
  <si>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</si>
  <si>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</si>
  <si>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</si>
  <si>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</si>
  <si>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</si>
  <si>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</si>
  <si>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</si>
  <si>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</si>
  <si>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</si>
  <si>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</si>
  <si>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</si>
  <si>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</si>
  <si>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</si>
  <si>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</si>
  <si>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</si>
  <si>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</si>
  <si>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</si>
  <si>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</si>
  <si>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</si>
  <si>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</si>
  <si>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</si>
  <si>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</si>
  <si>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</si>
  <si>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</si>
  <si>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</si>
  <si>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</si>
  <si>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</si>
  <si>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</si>
  <si>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</si>
  <si>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</si>
  <si>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</si>
  <si>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</si>
  <si>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</si>
  <si>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</si>
  <si>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</si>
  <si>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</si>
  <si>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</si>
  <si>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</si>
  <si>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</si>
  <si>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</si>
  <si>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</si>
  <si>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</si>
  <si>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</si>
  <si>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</si>
  <si>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</si>
  <si>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</si>
  <si>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</si>
  <si>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</si>
  <si>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</si>
  <si>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</si>
  <si>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</si>
  <si>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</si>
  <si>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</si>
  <si>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</si>
  <si>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</si>
  <si>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</si>
  <si>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</si>
  <si>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</si>
  <si>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</si>
  <si>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</si>
  <si>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</si>
  <si>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</si>
  <si>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</si>
  <si>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</si>
  <si>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</si>
  <si>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</si>
  <si>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</si>
  <si>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</si>
  <si>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</si>
  <si>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</si>
  <si>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</si>
  <si>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</si>
  <si>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</si>
  <si>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</si>
  <si>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</si>
  <si>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</si>
  <si>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</si>
  <si>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</si>
  <si>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</si>
  <si>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</si>
  <si>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</si>
  <si>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</si>
  <si>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</si>
  <si>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</si>
  <si>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</si>
  <si>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</si>
  <si>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</si>
  <si>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</si>
  <si>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</si>
  <si>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</si>
  <si>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</si>
  <si>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</si>
  <si>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</si>
  <si>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</si>
  <si>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</si>
  <si>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</si>
  <si>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</si>
  <si>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</si>
  <si>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</si>
  <si>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</si>
  <si>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</si>
  <si>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</si>
  <si>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</si>
  <si>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</si>
  <si>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</si>
  <si>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</si>
  <si>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</si>
  <si>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</si>
  <si>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</si>
  <si>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</si>
  <si>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</si>
  <si>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</si>
  <si>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</si>
  <si>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</si>
  <si>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</si>
  <si>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</si>
  <si>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</si>
  <si>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</si>
  <si>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</si>
  <si>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</si>
  <si>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</si>
  <si>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</si>
  <si>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</si>
  <si>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</si>
  <si>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</si>
  <si>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</si>
  <si>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</si>
  <si>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</si>
  <si>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</si>
  <si>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</si>
  <si>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</si>
  <si>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</si>
  <si>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</si>
  <si>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</si>
  <si>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</si>
  <si>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</si>
  <si>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</si>
  <si>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</si>
  <si>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</si>
  <si>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</si>
  <si>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</si>
  <si>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</si>
  <si>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</si>
  <si>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</si>
  <si>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</si>
  <si>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</si>
  <si>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</si>
  <si>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</si>
  <si>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</si>
  <si>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</si>
  <si>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</si>
  <si>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</si>
  <si>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</si>
  <si>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</si>
  <si>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</si>
  <si>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</si>
  <si>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</si>
  <si>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</si>
  <si>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</si>
  <si>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</si>
  <si>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</si>
  <si>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</si>
  <si>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</si>
  <si>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</si>
  <si>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</si>
  <si>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</si>
  <si>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</si>
  <si>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</si>
  <si>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</si>
  <si>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</si>
  <si>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</si>
  <si>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</si>
  <si>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</si>
  <si>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</si>
  <si>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</si>
  <si>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</si>
  <si>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</si>
  <si>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</si>
  <si>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</si>
  <si>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</si>
  <si>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</si>
  <si>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</si>
  <si>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</si>
  <si>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</si>
  <si>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</si>
  <si>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</si>
  <si>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</si>
  <si>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</si>
  <si>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</si>
  <si>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</si>
  <si>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</si>
  <si>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</si>
  <si>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</si>
  <si>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</si>
  <si>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</si>
  <si>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</si>
  <si>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</si>
  <si>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</si>
  <si>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</si>
  <si>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</si>
  <si>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</si>
  <si>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</si>
  <si>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</si>
  <si>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</si>
  <si>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</si>
  <si>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</si>
  <si>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</si>
  <si>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</si>
  <si>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</si>
  <si>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</si>
  <si>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</si>
  <si>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</si>
  <si>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</si>
  <si>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</si>
  <si>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</si>
  <si>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</si>
  <si>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</si>
  <si>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</si>
  <si>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</si>
  <si>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</si>
  <si>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</si>
  <si>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</si>
  <si>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</si>
  <si>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</si>
  <si>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</si>
  <si>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</si>
  <si>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</si>
  <si>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</si>
  <si>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</si>
  <si>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</si>
  <si>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</si>
  <si>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</si>
  <si>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</si>
  <si>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</si>
  <si>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</si>
  <si>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</si>
  <si>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</si>
  <si>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</si>
  <si>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</si>
  <si>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</si>
  <si>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</si>
  <si>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</si>
  <si>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</si>
  <si>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</si>
  <si>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</si>
  <si>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</si>
  <si>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</si>
  <si>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</si>
  <si>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</si>
  <si>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</si>
  <si>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</si>
  <si>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</si>
  <si>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</si>
  <si>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</si>
  <si>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</si>
  <si>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</si>
  <si>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</si>
  <si>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</si>
  <si>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</si>
  <si>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</si>
  <si>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</si>
  <si>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</si>
  <si>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</si>
  <si>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</si>
  <si>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</si>
  <si>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</si>
  <si>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</si>
  <si>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</si>
  <si>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</si>
  <si>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</si>
  <si>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</si>
  <si>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</si>
  <si>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</si>
  <si>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</si>
  <si>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</si>
  <si>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</si>
  <si>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</si>
  <si>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</si>
  <si>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</si>
  <si>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</si>
  <si>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</si>
  <si>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</si>
  <si>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</si>
  <si>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</si>
  <si>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</si>
  <si>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</si>
  <si>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</si>
  <si>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</si>
  <si>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</si>
  <si>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</si>
  <si>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</si>
  <si>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</si>
  <si>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</si>
  <si>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</si>
  <si>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</si>
  <si>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</si>
  <si>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</si>
  <si>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</si>
  <si>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</si>
  <si>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</si>
  <si>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</si>
  <si>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</si>
  <si>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</si>
  <si>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</si>
  <si>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</si>
  <si>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</si>
  <si>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</si>
  <si>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</si>
  <si>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</si>
  <si>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</si>
  <si>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</si>
  <si>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</si>
  <si>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</si>
  <si>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</si>
  <si>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</si>
  <si>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</si>
  <si>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</si>
  <si>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</si>
  <si>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</si>
  <si>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</si>
  <si>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</si>
  <si>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</si>
  <si>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</si>
  <si>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</si>
  <si>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</si>
  <si>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</si>
  <si>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</si>
  <si>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</si>
  <si>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</si>
  <si>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</si>
  <si>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</si>
  <si>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</si>
  <si>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</si>
  <si>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</si>
  <si>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</si>
  <si>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</si>
  <si>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</si>
  <si>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</si>
  <si>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</si>
  <si>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</si>
  <si>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</si>
  <si>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</si>
  <si>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</si>
  <si>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</si>
  <si>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</si>
  <si>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</si>
  <si>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</si>
  <si>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</si>
  <si>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</si>
  <si>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</si>
  <si>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</si>
  <si>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</si>
  <si>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</si>
  <si>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</si>
  <si>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</si>
  <si>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</si>
  <si>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</si>
  <si>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</si>
  <si>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</si>
  <si>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</si>
  <si>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</si>
  <si>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</si>
  <si>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</si>
  <si>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</si>
  <si>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</si>
  <si>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</si>
  <si>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</si>
  <si>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</si>
  <si>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</si>
  <si>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</si>
  <si>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</si>
  <si>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</si>
  <si>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</si>
  <si>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</si>
  <si>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</si>
  <si>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</si>
  <si>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</si>
  <si>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</si>
  <si>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</si>
  <si>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</si>
  <si>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</si>
  <si>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</si>
  <si>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</si>
  <si>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</si>
  <si>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</si>
  <si>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</si>
  <si>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</si>
  <si>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</si>
  <si>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</si>
  <si>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</si>
  <si>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</si>
  <si>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</si>
  <si>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</si>
  <si>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</si>
  <si>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</si>
  <si>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</si>
  <si>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</si>
  <si>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</si>
  <si>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</si>
  <si>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</si>
  <si>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</si>
  <si>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</si>
  <si>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</si>
  <si>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</si>
  <si>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</si>
  <si>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</si>
  <si>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</si>
  <si>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</si>
  <si>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</si>
  <si>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</si>
  <si>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</si>
  <si>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</si>
  <si>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</si>
  <si>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</si>
  <si>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</si>
  <si>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</si>
  <si>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</si>
  <si>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</si>
  <si>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</si>
  <si>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</si>
  <si>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</si>
  <si>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</si>
  <si>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</si>
  <si>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</si>
  <si>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</si>
  <si>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</si>
  <si>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</si>
  <si>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</si>
  <si>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</si>
  <si>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</si>
  <si>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</si>
  <si>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</si>
  <si>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</si>
  <si>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</si>
  <si>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</si>
  <si>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</si>
  <si>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</si>
  <si>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</si>
  <si>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</si>
  <si>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</si>
  <si>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</si>
  <si>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</si>
  <si>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</si>
  <si>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</si>
  <si>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</si>
  <si>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</si>
  <si>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</si>
  <si>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</si>
  <si>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</si>
  <si>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</si>
  <si>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</si>
  <si>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</si>
  <si>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</si>
  <si>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</si>
  <si>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</si>
  <si>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</si>
  <si>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</si>
  <si>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</si>
  <si>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</si>
  <si>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</si>
  <si>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</si>
  <si>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</si>
  <si>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</si>
  <si>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</si>
  <si>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</si>
  <si>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</si>
  <si>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</si>
  <si>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</si>
  <si>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</si>
  <si>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</si>
  <si>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</si>
  <si>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</si>
  <si>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</si>
  <si>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</si>
  <si>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</si>
  <si>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</si>
  <si>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</si>
  <si>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</si>
  <si>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</si>
  <si>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</si>
  <si>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</si>
  <si>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</si>
  <si>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</si>
  <si>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</si>
  <si>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</si>
  <si>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</si>
  <si>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</si>
  <si>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</si>
  <si>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</si>
  <si>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</si>
  <si>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</si>
  <si>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</si>
  <si>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</si>
  <si>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</si>
  <si>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</si>
  <si>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</si>
  <si>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</si>
  <si>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</si>
  <si>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</si>
  <si>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</si>
  <si>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</si>
  <si>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</si>
  <si>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</si>
  <si>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</si>
  <si>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</si>
  <si>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</si>
  <si>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</si>
  <si>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</si>
  <si>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</si>
  <si>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</si>
  <si>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</si>
  <si>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</si>
  <si>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</si>
  <si>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</si>
  <si>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</si>
  <si>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</si>
  <si>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</si>
  <si>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</si>
  <si>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</si>
  <si>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</si>
  <si>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</si>
  <si>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</si>
  <si>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</si>
  <si>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</si>
  <si>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</si>
  <si>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</si>
  <si>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</si>
  <si>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</si>
  <si>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</si>
  <si>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</si>
  <si>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</si>
  <si>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</si>
  <si>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</si>
  <si>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</si>
  <si>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</si>
  <si>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</si>
  <si>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</si>
  <si>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</si>
  <si>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</si>
  <si>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</si>
  <si>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</si>
  <si>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</si>
  <si>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</si>
  <si>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</si>
  <si>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</si>
  <si>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</si>
  <si>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</si>
  <si>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</si>
  <si>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</si>
  <si>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</si>
  <si>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</si>
  <si>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</si>
  <si>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</si>
  <si>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</si>
  <si>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</si>
  <si>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</si>
  <si>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</si>
  <si>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</si>
  <si>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</si>
  <si>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</si>
  <si>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</si>
  <si>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</si>
  <si>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</si>
  <si>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</si>
  <si>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</si>
  <si>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</si>
  <si>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</si>
  <si>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</si>
  <si>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</si>
  <si>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</si>
  <si>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</si>
  <si>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</si>
  <si>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</si>
  <si>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</si>
  <si>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</si>
  <si>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</si>
  <si>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</si>
  <si>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</si>
  <si>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</si>
  <si>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</si>
  <si>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</si>
  <si>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</si>
  <si>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</si>
  <si>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</si>
  <si>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</si>
  <si>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</si>
  <si>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</si>
  <si>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</si>
  <si>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</si>
  <si>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</si>
  <si>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</si>
  <si>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</si>
  <si>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</si>
  <si>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</si>
  <si>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</si>
  <si>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</si>
  <si>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</si>
  <si>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</si>
  <si>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</si>
  <si>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</si>
  <si>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</si>
  <si>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</si>
  <si>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</si>
  <si>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</si>
  <si>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</si>
  <si>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</si>
  <si>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</si>
  <si>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</si>
  <si>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</si>
  <si>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</si>
  <si>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</si>
  <si>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</si>
  <si>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</si>
  <si>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</si>
  <si>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</si>
  <si>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</si>
  <si>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</si>
  <si>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</si>
  <si>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</si>
  <si>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</si>
  <si>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</si>
  <si>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</si>
  <si>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</si>
  <si>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</si>
  <si>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</si>
  <si>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</si>
  <si>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</si>
  <si>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</si>
  <si>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</si>
  <si>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</si>
  <si>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</si>
  <si>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</si>
  <si>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</si>
  <si>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</si>
  <si>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</si>
  <si>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</si>
  <si>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</si>
  <si>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</si>
  <si>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</si>
  <si>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</si>
  <si>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</si>
  <si>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</si>
  <si>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</si>
  <si>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</si>
  <si>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</si>
  <si>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</si>
  <si>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</si>
  <si>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</si>
  <si>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</si>
  <si>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</si>
  <si>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</si>
  <si>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</si>
  <si>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</si>
  <si>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</si>
  <si>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</si>
  <si>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</si>
  <si>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</si>
  <si>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</si>
  <si>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</si>
  <si>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</si>
  <si>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</si>
  <si>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</si>
  <si>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</si>
  <si>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</si>
  <si>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</si>
  <si>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</si>
  <si>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</si>
  <si>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</si>
  <si>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</si>
  <si>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</si>
  <si>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</si>
  <si>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</si>
  <si>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</si>
  <si>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</si>
  <si>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</si>
  <si>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</si>
  <si>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</si>
  <si>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</si>
  <si>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</si>
  <si>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</si>
  <si>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</si>
  <si>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</si>
  <si>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</si>
  <si>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</si>
  <si>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</si>
  <si>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</si>
  <si>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</si>
  <si>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</si>
  <si>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</si>
  <si>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</si>
  <si>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</si>
  <si>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</si>
  <si>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</si>
  <si>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</si>
  <si>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</si>
  <si>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</si>
  <si>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</si>
  <si>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</si>
  <si>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</si>
  <si>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</si>
  <si>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</si>
  <si>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</si>
  <si>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</si>
  <si>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</si>
  <si>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</si>
  <si>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</si>
  <si>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</si>
  <si>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</si>
  <si>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</si>
  <si>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</si>
  <si>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</si>
  <si>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</si>
  <si>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</si>
  <si>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</si>
  <si>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</si>
  <si>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</si>
  <si>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</si>
  <si>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</si>
  <si>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</si>
  <si>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</si>
  <si>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</si>
  <si>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</si>
  <si>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</si>
  <si>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</si>
  <si>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</si>
  <si>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</si>
  <si>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</si>
  <si>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</si>
  <si>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</si>
  <si>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</si>
  <si>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</si>
  <si>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</si>
  <si>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</si>
  <si>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</si>
  <si>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</si>
  <si>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</si>
  <si>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</si>
  <si>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</si>
  <si>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</si>
  <si>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</si>
  <si>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</si>
  <si>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</si>
  <si>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</si>
  <si>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</si>
  <si>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</si>
  <si>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</si>
  <si>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</si>
  <si>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</si>
  <si>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</si>
  <si>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</si>
  <si>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</si>
  <si>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</si>
  <si>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</si>
  <si>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</si>
  <si>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</si>
  <si>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</si>
  <si>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</si>
  <si>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</si>
  <si>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</si>
  <si>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</si>
  <si>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</si>
  <si>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</si>
  <si>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</si>
  <si>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</si>
  <si>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</si>
  <si>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</si>
  <si>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</si>
  <si>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</si>
  <si>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</si>
  <si>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</si>
  <si>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</si>
  <si>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</si>
  <si>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</si>
  <si>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</si>
  <si>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</si>
  <si>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</si>
  <si>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</si>
  <si>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</si>
  <si>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</si>
  <si>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</si>
  <si>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</si>
  <si>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</si>
  <si>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</si>
  <si>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</si>
  <si>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</si>
  <si>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</si>
  <si>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</si>
  <si>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</si>
  <si>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</si>
  <si>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</si>
  <si>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</si>
  <si>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</si>
  <si>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</si>
  <si>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</si>
  <si>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</si>
  <si>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</si>
  <si>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</si>
  <si>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</si>
  <si>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</si>
  <si>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</si>
  <si>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</si>
  <si>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</si>
  <si>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</si>
  <si>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</si>
  <si>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</si>
  <si>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</si>
  <si>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</si>
  <si>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</si>
  <si>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</si>
  <si>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</si>
  <si>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</si>
  <si>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</si>
  <si>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</si>
  <si>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</si>
  <si>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</si>
  <si>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</si>
  <si>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</si>
  <si>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</si>
  <si>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</si>
  <si>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</si>
  <si>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</si>
  <si>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</si>
  <si>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</si>
  <si>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</si>
  <si>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</si>
  <si>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</si>
  <si>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</si>
  <si>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</si>
  <si>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</si>
  <si>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</si>
  <si>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</si>
  <si>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</si>
  <si>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</si>
  <si>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</si>
  <si>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</si>
  <si>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</si>
  <si>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</si>
  <si>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</si>
  <si>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</si>
  <si>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</si>
  <si>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</si>
  <si>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</si>
  <si>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</si>
  <si>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</si>
  <si>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</si>
  <si>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</si>
  <si>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</si>
  <si>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</si>
  <si>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</si>
  <si>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</si>
  <si>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</si>
  <si>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</si>
  <si>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</si>
  <si>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</si>
  <si>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</si>
  <si>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</si>
  <si>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</si>
  <si>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</si>
  <si>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</si>
  <si>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</si>
  <si>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</si>
  <si>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</si>
  <si>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</si>
  <si>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</si>
  <si>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</si>
  <si>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</si>
  <si>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</si>
  <si>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</si>
  <si>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</si>
  <si>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</si>
  <si>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</si>
  <si>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</si>
  <si>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</si>
  <si>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</si>
  <si>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</si>
  <si>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</si>
  <si>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</si>
  <si>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</si>
  <si>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</si>
  <si>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</si>
  <si>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</si>
  <si>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</si>
  <si>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</si>
  <si>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</si>
  <si>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</si>
  <si>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</si>
  <si>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</si>
  <si>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</si>
  <si>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</si>
  <si>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</si>
  <si>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</si>
  <si>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</si>
  <si>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</si>
  <si>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</si>
  <si>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</si>
  <si>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</si>
  <si>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</si>
  <si>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</si>
  <si>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</si>
  <si>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</si>
  <si>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</si>
  <si>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</si>
  <si>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</si>
  <si>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</si>
  <si>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</si>
  <si>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</si>
  <si>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</si>
  <si>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</si>
  <si>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</si>
  <si>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</si>
  <si>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</si>
  <si>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</si>
  <si>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</si>
  <si>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</si>
  <si>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</si>
  <si>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</si>
  <si>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</si>
  <si>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</si>
  <si>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</si>
  <si>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</si>
  <si>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</si>
  <si>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</si>
  <si>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</si>
  <si>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</si>
  <si>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</si>
  <si>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</si>
  <si>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</si>
  <si>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</si>
  <si>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</si>
  <si>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</si>
  <si>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</si>
  <si>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</si>
  <si>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</si>
  <si>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</si>
  <si>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</si>
  <si>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</si>
  <si>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</si>
  <si>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</si>
  <si>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</si>
  <si>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</si>
  <si>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</si>
  <si>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</si>
  <si>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</si>
  <si>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</si>
  <si>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</si>
  <si>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</si>
  <si>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</si>
  <si>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</si>
  <si>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</si>
  <si>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</si>
  <si>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</si>
  <si>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</si>
  <si>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</si>
  <si>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</si>
  <si>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</si>
  <si>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</si>
  <si>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</si>
  <si>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</si>
  <si>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</si>
  <si>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</si>
  <si>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</si>
  <si>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</si>
  <si>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</si>
  <si>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</si>
  <si>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</si>
  <si>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</si>
  <si>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</si>
  <si>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</si>
  <si>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</si>
  <si>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</si>
  <si>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</si>
  <si>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</si>
  <si>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</si>
  <si>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</si>
  <si>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</si>
  <si>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</si>
  <si>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</si>
  <si>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</si>
  <si>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</si>
  <si>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</si>
  <si>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</si>
  <si>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</si>
  <si>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</si>
  <si>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</si>
  <si>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</si>
  <si>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</si>
  <si>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</si>
  <si>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</si>
  <si>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</si>
  <si>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</si>
  <si>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</si>
  <si>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</si>
  <si>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</si>
  <si>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</si>
  <si>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</si>
  <si>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</si>
  <si>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</si>
  <si>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</si>
  <si>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</si>
  <si>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</si>
  <si>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</si>
  <si>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</si>
  <si>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</si>
  <si>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</si>
  <si>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</si>
  <si>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</si>
  <si>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</si>
  <si>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</si>
  <si>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</si>
  <si>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</si>
  <si>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</si>
  <si>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</si>
  <si>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</si>
  <si>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</si>
  <si>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</si>
  <si>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</si>
  <si>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</si>
  <si>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</si>
  <si>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</si>
  <si>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</si>
  <si>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</si>
  <si>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</si>
  <si>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</si>
  <si>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</si>
  <si>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</si>
  <si>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</si>
  <si>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</si>
  <si>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</si>
  <si>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</si>
  <si>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</si>
  <si>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</si>
  <si>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</si>
  <si>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</si>
  <si>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</si>
  <si>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</si>
  <si>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</si>
  <si>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</si>
  <si>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</si>
  <si>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</si>
  <si>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</si>
  <si>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</si>
  <si>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</si>
  <si>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</si>
  <si>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</si>
  <si>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</si>
  <si>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</si>
  <si>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</si>
  <si>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</si>
  <si>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</si>
  <si>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</si>
  <si>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</si>
  <si>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</si>
  <si>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</si>
  <si>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</si>
  <si>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</si>
  <si>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</si>
  <si>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</si>
  <si>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</si>
  <si>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</si>
  <si>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</si>
  <si>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</si>
  <si>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</si>
  <si>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</si>
  <si>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</si>
  <si>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</si>
  <si>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</si>
  <si>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</si>
  <si>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</si>
  <si>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</si>
  <si>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</si>
  <si>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</si>
  <si>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</si>
  <si>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</si>
  <si>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</si>
  <si>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</si>
  <si>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</si>
  <si>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</si>
  <si>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</si>
  <si>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</si>
  <si>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</si>
  <si>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</si>
  <si>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</si>
  <si>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</si>
  <si>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</si>
  <si>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</si>
  <si>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</si>
  <si>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</si>
  <si>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</si>
  <si>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</si>
  <si>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</si>
  <si>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</si>
  <si>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</si>
  <si>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</si>
  <si>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</si>
  <si>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</si>
  <si>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</si>
  <si>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</si>
  <si>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</si>
  <si>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</si>
  <si>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</si>
  <si>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</si>
  <si>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</si>
  <si>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</si>
  <si>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</si>
  <si>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</si>
  <si>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</si>
  <si>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</si>
  <si>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</si>
  <si>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</si>
  <si>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</si>
  <si>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</si>
  <si>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</si>
  <si>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</si>
  <si>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</si>
  <si>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</si>
  <si>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</si>
  <si>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</si>
  <si>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</si>
  <si>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</si>
  <si>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</si>
  <si>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</si>
  <si>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</si>
  <si>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</si>
  <si>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</si>
  <si>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</si>
  <si>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</si>
  <si>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</si>
  <si>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</si>
  <si>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</si>
  <si>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</si>
  <si>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</si>
  <si>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</si>
  <si>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</si>
  <si>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</si>
  <si>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</si>
  <si>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</si>
  <si>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</si>
  <si>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</si>
  <si>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</si>
  <si>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</si>
  <si>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</si>
  <si>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</si>
  <si>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</si>
  <si>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nub</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</si>
  <si>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</si>
  <si>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</si>
  <si>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</si>
  <si>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</si>
  <si>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</si>
  <si>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</si>
  <si>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</si>
  <si>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</si>
  <si>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</si>
  <si>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</si>
  <si>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</si>
  <si>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</si>
  <si>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</si>
  <si>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</si>
  <si>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</si>
  <si>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TT-20251211-03153</t>
  </si>
  <si>
    <t>Site located inside CRCC and access only allowed during working hours</t>
  </si>
  <si>
    <t>PCM-20251211-00003290</t>
  </si>
  <si>
    <t xml:space="preserve">site flapping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</si>
</sst>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339.96933900463046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46002.917764930557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46002.917764930557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46002.917764930557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46002.917764930557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46002.917764930557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46002.917764930557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46002.917764930557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46002.917764930557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46002.917764930557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46002.917764930557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46002.917764930557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46002.917764930557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46002.917764930557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46002.917764930557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46002.917764930557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46002.917764930557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46002.917764930557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46002.917764930557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46002.917764930557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46002.917764930557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46002.917764930557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46002.917764930557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46002.917764930557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46002.917764930557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46002.917764930557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46002.917764930557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46002.917764930557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46002.917764930557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46002.917764930557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46002.917764930557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46002.917764930557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46002.917764930557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46002.917764930557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46002.917764930557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46002.917764930557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46002.917764930557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46002.917764930557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46002.917764930557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46002.917764930557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46002.917764930557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46002.917764930557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46002.917764930557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46002.917764930557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46002.917764930557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46002.917764930557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46002.917764930557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46002.917764930557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46002.917764930557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46002.917764930557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46002.917764930557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46002.917764930557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46002.917764930557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46002.917764930557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46002.917764930557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46002.917764930557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46002.917764930557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46002.917764930557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46002.917764930557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46002.917764930557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46002.917764930557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46002.917764930557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46002.917764930557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46002.917764930557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46002.917764930557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46002.917764930557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46002.917764930557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46002.917764930557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46002.917764930557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46002.917764930557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46002.917764930557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46002.917764930557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46002.917764930557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46002.917764930557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46002.917764930557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46002.917764930557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46002.917764930557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46002.917764930557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46002.917764930557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46002.917764930557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46002.917764930557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46002.917764930557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46002.917764930557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46002.917764930557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46002.917764930557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46002.917764930557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46002.917764930557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46002.917764930557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46002.917764930557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46002.917764930557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46002.917764930557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46002.917764930557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46002.917764930557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46002.917764930557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46002.917764930557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46002.917764930557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46002.917764930557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46002.917764930557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46002.917764930557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46002.917764930557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46002.917764930557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46002.917764930557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46002.917764930557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46002.917764930557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46002.917764930557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46002.917764930557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46002.917764930557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46002.917764930557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46002.917764930557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46002.917764930557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46002.917764930557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46002.917764930557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46002.917764930557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46002.917764930557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46002.917764930557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46002.917764930557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46002.917764930557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46002.917764930557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46002.917764930557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46002.917764930557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46002.917764930557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46002.917764930557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46002.917764930557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46002.917764930557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46002.917764930557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46002.917764930557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46002.917764930557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46002.917764930557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46002.917764930557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46002.917764930557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46002.917764930557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46002.917764930557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46002.917764930557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46002.917764930557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7E96A33D-CE0D-4EE1-B1D0-48EE1C4011E9}"/>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177.91792696759512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18.530345949075127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5.562382986114244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2.085855208337307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46002.917764930557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46002.917764930557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46002.917764930557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46002.917764930557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46002.917764930557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46002.917764930557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46002.917764930557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46002.917764930557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46002.917764930557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46002.917764930557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46002.917764930557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46002.917764930557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46002.917764930557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46002.917764930557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46002.917764930557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46002.917764930557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46002.917764930557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46002.917764930557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46002.917764930557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46002.917764930557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46002.917764930557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46002.917764930557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46002.917764930557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46002.917764930557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46002.917764930557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46002.917764930557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46002.917764930557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46002.917764930557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46002.917764930557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46002.917764930557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46002.917764930557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46002.917764930557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46002.917764930557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46002.917764930557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46002.917764930557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46002.917764930557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46002.917764930557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46002.917764930557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46002.917764930557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46002.917764930557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46002.917764930557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46002.917764930557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46002.917764930557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46002.917764930557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46002.917764930557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46002.917764930557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46002.917764930557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46002.917764930557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46002.917764930557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46002.917764930557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46002.917764930557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46002.917764930557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46002.917764930557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46002.917764930557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46002.917764930557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46002.917764930557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46002.917764930557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46002.917764930557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46002.917764930557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46002.917764930557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46002.917764930557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46002.917764930557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46002.917764930557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46002.917764930557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46002.917764930557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46002.917764930557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46002.917764930557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46002.917764930557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46002.917764930557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46002.917764930557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46002.917764930557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46002.917764930557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46002.917764930557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46002.917764930557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46002.917764930557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46002.917764930557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46002.917764930557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46002.917764930557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46002.917764930557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46002.917764930557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46002.917764930557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46002.917764930557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46002.917764930557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46002.917764930557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46002.917764930557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46002.917764930557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46002.917764930557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46002.917764930557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46002.917764930557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46002.917764930557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46002.917764930557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46002.917764930557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46002.917764930557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46002.917764930557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46002.917764930557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46002.917764930557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46002.917764930557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46002.917764930557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46002.917764930557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46002.917764930557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46002.917764930557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46002.917764930557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46002.917764930557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46002.917764930557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46002.917764930557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46002.917764930557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46002.917764930557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46002.917764930557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46002.917764930557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46002.917764930557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46002.917764930557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46002.917764930557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46002.917764930557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46002.917764930557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46002.917764930557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46002.917764930557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46002.917764930557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46002.917764930557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46002.917764930557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46002.917764930557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46002.917764930557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46002.917764930557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46002.917764930557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46002.917764930557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46002.917764930557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46002.917764930557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46002.917764930557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46002.917764930557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46002.917764930557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46002.917764930557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46002.917764930557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46002.917764930557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46002.917764930557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46002.917764930557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46002.917764930557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46002.917764930557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46002.917764930557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46002.917764930557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46002.917764930557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46002.917764930557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46002.917764930557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46002.917764930557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46002.917764930557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46002.917764930557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46002.917764930557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46002.917764930557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46002.917764930557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46002.917764930557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46002.917764930557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46002.917764930557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46002.917764930557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46002.917764930557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46002.917764930557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46002.917764930557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46002.917764930557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46002.917764930557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46002.917764930557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46002.917764930557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46002.917764930557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46002.917764930557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46002.917764930557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46002.917764930557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46002.917764930557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46002.917764930557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46002.917764930557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46002.917764930557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46002.917764930557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46002.917764930557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46002.917764930557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46002.917764930557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46002.917764930557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46002.917764930557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46002.917764930557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46002.917764930557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46002.917764930557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46002.917764930557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46002.917764930557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46002.917764930557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46002.917764930557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46002.917764930557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46002.917764930557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46002.917764930557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46002.917764930557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46002.917764930557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46002.917764930557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46002.917764930557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46002.917764930557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46002.917764930557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46002.917764930557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46002.917764930557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46002.917764930557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46002.917764930557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46002.917764930557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46002.917764930557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46002.917764930557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46002.917764930557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46002.917764930557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46002.917764930557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46002.917764930557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46002.917764930557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46002.917764930557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46002.917764930557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46002.917764930557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46002.917764930557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46002.917764930557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46002.917764930557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46002.917764930557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46002.917764930557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46002.917764930557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46002.917764930557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46002.917764930557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46002.917764930557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46002.917764930557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46002.917764930557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46002.917764930557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46002.917764930557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46002.917764930557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46002.917764930557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46002.917764930557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46002.917764930557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46002.917764930557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46002.917764930557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46002.917764930557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46002.917764930557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46002.917764930557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46002.917764930557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46002.917764930557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46002.917764930557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46002.917764930557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46002.917764930557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46002.917764930557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46002.917764930557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46002.917764930557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46002.917764930557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46002.917764930557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46002.917764930557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46002.917764930557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46002.917764930557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46002.917764930557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46002.917764930557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46002.917764930557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46002.917764930557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46002.917764930557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46002.917764930557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46002.917764930557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46002.917764930557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46002.917764930557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46002.917764930557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46002.917764930557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46002.917764930557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46002.917764930557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46002.917764930557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46002.917764930557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46002.917764930557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46002.917764930557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46002.917764930557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46002.917764930557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46002.917764930557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46002.917764930557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46002.917764930557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46002.917764930557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46002.917764930557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46002.917764930557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46002.917764930557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46002.917764930557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46002.917764930557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46002.917764930557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46002.917764930557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46002.917764930557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46002.917764930557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46002.917764930557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46002.917764930557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46002.917764930557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46002.917764930557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46002.917764930557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46002.917764930557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46002.917764930557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46002.917764930557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46002.917764930557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46002.917764930557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46002.917764930557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46002.917764930557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46002.917764930557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46002.917764930557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46002.917764930557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46002.917764930557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46002.917764930557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46002.917764930557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46002.917764930557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46002.917764930557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46002.917764930557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46002.917764930557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46002.917764930557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46002.917764930557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46002.917764930557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46002.917764930557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46002.917764930557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46002.917764930557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46002.917764930557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46002.917764930557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46002.917764930557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46002.917764930557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46002.917764930557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46002.917764930557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46002.917764930557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46002.917764930557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46002.917764930557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46002.917764930557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46002.917764930557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46002.917764930557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46002.917764930557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46002.917764930557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46002.917764930557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46002.917764930557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46002.917764930557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46002.917764930557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46002.917764930557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46002.917764930557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46002.917764930557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46002.917764930557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46002.917764930557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46002.917764930557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46002.917764930557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46002.917764930557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46002.917764930557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46002.917764930557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46002.917764930557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46002.917764930557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46002.917764930557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46002.917764930557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46002.917764930557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46002.917764930557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46002.917764930557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46002.917764930557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46002.917764930557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46002.917764930557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46002.917764930557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46002.917764930557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46002.917764930557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46002.917764930557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46002.917764930557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46002.917764930557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46002.917764930557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46002.917764930557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46002.917764930557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46002.917764930557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46002.917764930557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46002.917764930557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46002.917764930557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46002.917764930557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46002.917764930557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46002.917764930557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46002.917764930557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46002.917764930557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46002.917764930557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46002.917764930557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46002.917764930557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46002.917764930557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46002.917764930557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46002.917764930557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46002.917764930557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46002.917764930557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46002.917764930557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46002.917764930557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46002.917764930557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46002.917764930557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46002.917764930557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46002.917764930557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46002.917764930557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46002.917764930557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46002.917764930557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46002.917764930557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46002.917764930557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46002.917764930557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46002.917764930557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46002.917764930557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46002.917764930557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46002.917764930557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46002.917764930557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46002.917764930557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46002.917764930557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46002.917764930557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46002.917764930557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46002.917764930557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46002.917764930557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46002.917764930557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46002.917764930557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46002.917764930557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46002.917764930557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46002.917764930557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46002.917764930557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46002.917764930557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46002.917764930557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46002.917764930557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46002.917764930557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46002.917764930557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46002.917764930557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46002.917764930557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46002.917764930557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46002.917764930557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46002.917764930557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46002.917764930557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46002.917764930557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46002.917764930557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46002.917764930557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46002.917764930557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46002.917764930557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46002.917764930557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46002.917764930557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46002.917764930557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46002.917764930557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46002.917764930557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46002.917764930557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46002.917764930557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46002.917764930557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46002.917764930557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46002.917764930557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46002.917764930557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46002.917764930557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46002.917764930557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46002.917764930557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46002.917764930557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46002.917764930557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46002.917764930557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46002.917764930557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46002.917764930557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46002.917764930557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46002.917764930557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46002.917764930557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46002.917764930557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46002.917764930557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46002.917764930557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46002.917764930557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46002.917764930557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46002.917764930557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46002.917764930557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46002.917764930557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46002.917764930557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46002.917764930557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46002.917764930557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46002.917764930557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46002.917764930557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46002.917764930557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46002.917764930557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46002.917764930557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46002.917764930557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46002.917764930557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46002.917764930557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46002.917764930557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46002.917764930557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46002.917764930557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46002.917764930557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46002.917764930557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46002.917764930557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46002.917764930557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46002.917764930557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46002.917764930557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46002.917764930557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46002.917764930557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46002.917764930557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46002.917764930557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46002.917764930557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46002.917764930557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46002.917764930557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46002.917764930557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46002.917764930557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46002.917764930557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46002.917764930557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46002.917764930557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46002.917764930557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46002.917764930557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46002.917764930557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46002.917764930557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46002.917764930557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46002.917764930557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46002.917764930557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46002.917764930557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46002.917764930557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46002.917764930557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46002.917764930557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46002.917764930557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46002.917764930557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46002.917764930557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46002.917764930557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46002.917764930557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46002.917764930557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46002.917764930557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46002.917764930557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46002.917764930557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46002.917764930557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46002.917764930557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46002.917764930557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46002.917764930557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46002.917764930557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46002.917764930557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46002.917764930557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46002.917764930557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46002.917764930557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46002.917764930557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46002.917764930557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46002.917764930557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46002.917764930557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46002.917764930557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46002.917764930557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46002.917764930557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46002.917764930557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46002.917764930557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46002.917764930557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46002.917764930557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46002.917764930557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46002.917764930557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46002.917764930557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46002.917764930557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46002.917764930557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46002.917764930557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46002.917764930557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46002.917764930557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46002.917764930557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46002.917764930557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46002.917764930557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46002.917764930557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46002.917764930557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46002.917764930557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46002.917764930557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46002.917764930557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46002.917764930557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46002.917764930557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46002.917764930557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46002.917764930557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46002.917764930557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46002.917764930557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46002.917764930557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46002.917764930557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46002.917764930557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46002.917764930557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46002.917764930557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46002.917764930557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46002.917764930557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46002.917764930557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46002.917764930557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46002.917764930557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46002.917764930557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46002.917764930557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46002.917764930557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46002.917764930557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46002.917764930557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46002.917764930557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46002.917764930557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46002.917764930557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46002.917764930557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46002.917764930557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46002.917764930557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46002.917764930557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46002.917764930557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46002.917764930557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46002.917764930557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46002.917764930557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46002.917764930557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46002.917764930557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46002.917764930557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46002.917764930557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46002.917764930557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46002.917764930557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46002.917764930557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46002.917764930557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46002.917764930557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46002.917764930557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46002.917764930557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46002.917764930557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46002.917764930557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46002.917764930557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46002.917764930557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46002.917764930557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46002.917764930557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46002.917764930557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46002.917764930557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46002.917764930557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46002.917764930557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46002.917764930557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46002.917764930557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46002.917764930557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46002.917764930557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46002.917764930557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46002.917764930557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46002.917764930557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46002.917764930557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46002.917764930557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46002.917764930557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46002.917764930557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46002.917764930557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46002.917764930557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46002.917764930557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46002.917764930557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46002.917764930557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46002.917764930557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46002.917764930557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46002.917764930557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46002.917764930557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46002.917764930557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46002.917764930557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46002.917764930557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46002.917764930557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46002.917764930557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46002.917764930557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46002.917764930557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46002.917764930557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46002.917764930557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46002.917764930557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46002.917764930557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46002.917764930557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46002.917764930557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46002.917764930557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46002.917764930557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46002.917764930557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46002.917764930557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46002.917764930557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46002.917764930557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46002.917764930557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46002.917764930557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46002.917764930557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46002.917764930557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46002.917764930557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46002.917764930557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46002.917764930557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46002.917764930557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46002.917764930557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46002.917764930557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46002.917764930557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46002.917764930557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46002.917764930557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46002.917764930557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46002.917764930557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46002.917764930557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46002.917764930557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46002.917764930557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46002.917764930557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46002.917764930557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46002.917764930557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46002.917764930557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46002.917764930557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46002.917764930557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46002.917764930557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46002.917764930557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46002.917764930557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46002.917764930557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46002.917764930557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46002.917764930557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46002.917764930557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46002.917764930557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46002.917764930557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46002.917764930557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46002.917764930557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46002.917764930557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46002.917764930557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46002.917764930557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46002.917764930557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46002.917764930557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46002.917764930557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46002.917764930557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46002.917764930557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46002.917764930557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46002.917764930557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46002.917764930557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46002.917764930557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46002.917764930557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46002.917764930557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46002.917764930557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46002.917764930557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46002.917764930557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46002.917764930557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46002.917764930557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46002.917764930557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46002.917764930557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46002.917764930557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46002.917764930557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46002.917764930557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46002.917764930557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46002.917764930557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46002.917764930557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46002.917764930557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46002.917764930557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46002.917764930557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46002.917764930557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46002.917764930557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46002.917764930557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46002.917764930557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46002.917764930557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46002.917764930557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46002.917764930557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46002.917764930557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46002.917764930557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46002.917764930557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46002.917764930557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46002.917764930557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46002.917764930557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46002.917764930557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46002.917764930557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46002.917764930557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46002.917764930557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46002.917764930557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46002.917764930557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46002.917764930557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46002.917764930557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46002.917764930557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46002.917764930557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46002.917764930557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46002.917764930557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46002.917764930557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46002.917764930557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46002.917764930557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46002.917764930557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46002.917764930557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46002.917764930557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46002.917764930557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46002.917764930557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46002.917764930557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46002.917764930557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46002.917764930557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46002.917764930557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46002.917764930557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46002.917764930557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46002.917764930557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46002.917764930557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46002.917764930557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46002.917764930557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46002.917764930557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46002.917764930557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46002.917764930557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46002.917764930557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46002.917764930557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46002.917764930557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46002.917764930557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46002.917764930557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46002.917764930557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46002.917764930557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46002.917764930557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46002.917764930557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46002.917764930557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46002.917764930557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46002.917764930557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46002.917764930557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46002.917764930557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46002.917764930557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46002.917764930557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46002.917764930557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46002.917764930557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46002.917764930557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46002.917764930557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46002.917764930557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46002.917764930557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46002.917764930557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46002.917764930557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46002.917764930557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46002.917764930557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46002.917764930557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46002.917764930557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46002.917764930557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46002.917764930557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46002.917764930557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46002.917764930557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46002.917764930557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46002.917764930557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46002.917764930557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46002.917764930557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46002.917764930557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46002.917764930557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46002.917764930557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46002.917764930557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46002.917764930557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46002.917764930557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46002.917764930557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46002.917764930557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46002.917764930557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46002.917764930557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46002.917764930557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46002.917764930557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46002.917764930557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46002.917764930557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46002.917764930557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46002.917764930557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46002.917764930557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46002.917764930557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46002.917764930557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46002.917764930557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46002.917764930557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46002.917764930557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46002.917764930557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46002.917764930557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46002.917764930557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46002.917764930557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46002.917764930557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46002.917764930557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46002.917764930557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46002.917764930557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46002.917764930557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46002.917764930557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46002.917764930557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46002.917764930557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46002.917764930557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46002.917764930557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46002.917764930557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46002.917764930557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46002.917764930557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46002.917764930557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46002.917764930557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46002.917764930557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46002.917764930557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46002.917764930557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46002.917764930557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46002.917764930557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46002.917764930557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46002.917764930557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46002.917764930557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46002.917764930557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46002.917764930557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46002.917764930557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46002.917764930557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46002.917764930557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46002.917764930557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46002.917764930557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46002.917764930557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46002.917764930557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46002.917764930557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46002.917764930557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46002.917764930557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46002.917764930557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46002.917764930557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46002.917764930557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46002.917764930557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46002.917764930557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46002.917764930557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46002.917764930557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46002.917764930557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46002.917764930557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46002.917764930557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46002.917764930557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46002.917764930557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46002.917764930557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46002.917764930557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46002.917764930557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46002.917764930557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46002.917764930557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46002.917764930557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46002.917764930557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46002.917764930557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46002.917764930557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46002.917764930557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46002.917764930557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46002.917764930557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46002.917764930557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46002.917764930557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46002.917764930557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46002.917764930557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46002.917764930557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46002.917764930557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46002.917764930557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46002.917764930557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46002.917764930557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46002.917764930557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46002.917764930557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46002.917764930557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46002.917764930557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46002.917764930557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46002.917764930557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46002.917764930557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46002.917764930557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46002.917764930557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46002.917764930557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46002.917764930557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46002.917764930557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46002.917764930557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46002.917764930557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46002.917764930557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46002.917764930557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46002.917764930557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46002.917764930557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46002.917764930557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46002.917764930557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46002.917764930557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46002.917764930557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46002.917764930557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46002.917764930557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46002.917764930557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46002.917764930557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46002.917764930557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46002.917764930557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46002.917764930557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46002.917764930557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46002.917764930557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46002.917764930557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46002.917764930557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46002.917764930557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46002.917764930557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46002.917764930557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46002.917764930557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46002.917764930557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46002.917764930557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46002.917764930557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46002.917764930557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46002.917764930557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46002.917764930557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46002.917764930557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46002.917764930557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46002.917764930557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46002.917764930557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46002.917764930557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46002.917764930557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46002.917764930557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46002.917764930557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46002.917764930557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46002.917764930557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46002.917764930557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46002.917764930557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46002.917764930557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46002.917764930557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46002.917764930557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46002.917764930557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46002.917764930557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46002.917764930557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46002.917764930557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46002.917764930557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46002.917764930557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46002.917764930557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46002.917764930557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46002.917764930557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46002.917764930557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46002.917764930557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46002.917764930557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46002.917764930557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46002.917764930557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46002.917764930557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46002.917764930557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46002.917764930557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46002.917764930557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46002.917764930557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46002.917764930557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46002.917764930557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46002.917764930557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46002.917764930557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46002.917764930557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46002.917764930557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46002.917764930557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46002.917764930557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46002.917764930557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46002.917764930557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46002.917764930557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46002.917764930557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46002.917764930557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46002.917764930557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46002.917764930557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46002.917764930557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46002.917764930557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46002.917764930557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46002.917764930557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46002.917764930557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46002.917764930557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46002.917764930557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46002.917764930557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46002.917764930557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46002.917764930557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46002.917764930557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46002.917764930557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46002.917764930557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46002.917764930557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46002.917764930557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46002.917764930557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46002.917764930557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46002.917764930557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46002.917764930557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46002.917764930557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46002.917764930557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46002.917764930557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46002.917764930557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46002.917764930557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46002.917764930557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46002.917764930557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46002.917764930557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46002.917764930557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46002.917764930557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46002.917764930557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46002.917764930557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46002.917764930557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46002.917764930557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46002.917764930557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46002.917764930557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46002.917764930557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46002.917764930557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46002.917764930557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46002.917764930557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46002.917764930557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46002.917764930557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46002.917764930557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46002.917764930557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46002.917764930557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46002.917764930557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46002.917764930557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46002.917764930557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46002.917764930557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46002.917764930557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46002.917764930557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46002.917764930557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46002.917764930557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46002.917764930557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46002.917764930557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46002.917764930557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46002.917764930557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46002.917764930557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46002.917764930557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46002.917764930557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46002.917764930557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46002.917764930557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46002.917764930557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46002.917764930557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46002.917764930557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46002.917764930557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46002.917764930557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46002.917764930557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46002.917764930557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46002.917764930557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46002.917764930557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46002.917764930557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46002.917764930557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46002.917764930557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46002.917764930557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46002.917764930557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46002.917764930557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46002.917764930557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46002.917764930557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46002.917764930557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46002.917764930557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46002.917764930557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46002.917764930557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46002.917764930557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46002.917764930557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46002.917764930557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46002.917764930557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46002.917764930557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46002.917764930557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46002.917764930557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46002.917764930557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46002.917764930557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46002.917764930557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46002.917764930557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46002.917764930557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46002.917764930557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46002.917764930557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46002.917764930557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46002.917764930557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46002.917764930557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46002.917764930557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46002.917764930557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46002.917764930557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46002.917764930557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46002.917764930557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46002.917764930557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46002.917764930557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46002.917764930557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46002.917764930557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46002.917764930557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46002.917764930557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46002.917764930557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299.43704733796039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4.1236214120363002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39126</v>
      </c>
      <c r="E4" s="90" t="s">
        <v>39106</v>
      </c>
      <c r="F4" s="91">
        <v>46002.895138888889</v>
      </c>
      <c r="G4" s="92">
        <f t="shared" ref="G4:G11" ca="1" si="1">IFERROR(NOW()-F4,"")</f>
        <v>2.2626041667535901E-2</v>
      </c>
      <c r="H4" s="91">
        <v>46002.889305555553</v>
      </c>
      <c r="I4" s="106" t="str">
        <f>IFERROR(VLOOKUP(D4,DB!A:F,6,0),"")</f>
        <v>SCECO</v>
      </c>
      <c r="J4" s="106" t="str">
        <f>IFERROR(VLOOKUP(D4,DB!A:G,7,0),"")</f>
        <v>Good</v>
      </c>
      <c r="K4" s="93" t="s">
        <v>39127</v>
      </c>
      <c r="L4" s="87" t="str">
        <f>IFERROR(VLOOKUP(D4,DB!A:I,9,0),"")</f>
        <v>Latis</v>
      </c>
    </row>
    <row r="5" spans="1:16" ht="15" customHeight="1">
      <c r="A5" s="106"/>
      <c r="B5" s="106" t="str">
        <f>IFERROR(VLOOKUP(D5,DB!A:K,11,0),"")</f>
        <v/>
      </c>
      <c r="C5" s="89"/>
      <c r="D5" s="87"/>
      <c r="E5" s="90"/>
      <c r="F5" s="91"/>
      <c r="G5" s="92">
        <f t="shared" ca="1" si="1"/>
        <v>46002.917764930557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46002.917764930557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46002.917764930557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46002.917764930557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46002.917764930557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46002.917764930557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46002.917764930557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46002.917764930557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46002.917764930557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46002.917764930557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46002.917764930557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46002.917764930557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46002.917764930557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46002.917764930557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46002.917764930557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46002.917764930557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46002.917764930557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46002.917764930557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46002.917764930557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46002.917764930557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46002.917764930557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46002.917764930557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46002.917764930557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46002.917764930557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46002.917764930557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46002.917764930557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46002.917764930557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46002.917764930557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46002.917764930557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46002.917764930557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46002.917764930557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46002.917764930557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46002.917764930557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46002.917764930557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46002.917764930557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46002.917764930557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46002.917764930557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46002.917764930557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46002.917764930557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46002.917764930557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46002.917764930557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46002.917764930557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46002.917764930557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46002.917764930557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46002.917764930557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46002.917764930557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46002.917764930557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46002.917764930557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46002.917764930557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46002.917764930557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46002.917764930557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46002.917764930557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46002.917764930557</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A14" workbookViewId="0">
      <selection activeCell="D8" sqre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111.08570474536828</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76.72888761573995</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54.256653819444182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21.544466319443018</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5.8102765046278364</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0.79825104166957317</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99" t="s">
        <v>35993</v>
      </c>
      <c r="E8" s="151" t="s">
        <v>39106</v>
      </c>
      <c r="F8" s="152">
        <v>46002.743275462963</v>
      </c>
      <c r="G8" s="153">
        <f ca="1">IFERROR(NOW()-F8,"")</f>
        <v>0.17448946759395767</v>
      </c>
      <c r="H8" s="152">
        <v>46002.737743055557</v>
      </c>
      <c r="I8" s="151" t="str">
        <f>IFERROR(VLOOKUP(D8,[1]DB!A:F,6,0),"")</f>
        <v>Generator-SG</v>
      </c>
      <c r="J8" s="151" t="str">
        <f>IFERROR(VLOOKUP(D8,[1]DB!A:G,7,0),"")</f>
        <v>Vandalized</v>
      </c>
      <c r="K8" s="151" t="s">
        <v>39142</v>
      </c>
      <c r="L8" s="151" t="str">
        <f>IFERROR(VLOOKUP(D8,[1]DB!A:I,9,0),"")</f>
        <v>Latis</v>
      </c>
      <c r="M8" s="151"/>
    </row>
    <row r="9" spans="1:13">
      <c r="A9" s="102" t="s">
        <v>39143</v>
      </c>
      <c r="B9" s="151" t="str">
        <f>IFERROR(VLOOKUP(D9,[1]DB!A:K,11,0),"")</f>
        <v>R5</v>
      </c>
      <c r="C9" s="151">
        <v>1</v>
      </c>
      <c r="D9" s="99" t="s">
        <v>15275</v>
      </c>
      <c r="E9" s="151" t="s">
        <v>39106</v>
      </c>
      <c r="F9" s="152" t="s">
        <v>24</v>
      </c>
      <c r="G9" s="153" t="str">
        <f t="shared" ref="G9:G66" ca="1" si="3">IFERROR(NOW()-F9,"")</f>
        <v/>
      </c>
      <c r="H9" s="152">
        <v>46002.862685185188</v>
      </c>
      <c r="I9" s="151" t="str">
        <f>IFERROR(VLOOKUP(D9,[1]DB!A:F,6,0),"")</f>
        <v>SCECO</v>
      </c>
      <c r="J9" s="151" t="str">
        <f>IFERROR(VLOOKUP(D9,[1]DB!A:G,7,0),"")</f>
        <v>Dead</v>
      </c>
      <c r="K9" s="151" t="s">
        <v>39144</v>
      </c>
      <c r="L9" s="151" t="str">
        <f>IFERROR(VLOOKUP(D9,[1]DB!A:I,9,0),"")</f>
        <v>Latis</v>
      </c>
      <c r="M9" s="151"/>
    </row>
    <row r="10" spans="1:13">
      <c r="A10" s="151"/>
      <c r="B10" s="151" t="str">
        <f>IFERROR(VLOOKUP(D10,[1]DB!A:K,11,0),"")</f>
        <v/>
      </c>
      <c r="C10" s="151"/>
      <c r="D10" s="151"/>
      <c r="E10" s="151"/>
      <c r="F10" s="152"/>
      <c r="G10" s="153">
        <f t="shared" ca="1" si="3"/>
        <v>46002.917764930557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46002.917764930557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46002.917764930557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46002.917764930557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46002.917764930557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46002.917764930557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46002.917764930557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46002.917764930557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46002.917764930557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46002.917764930557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46002.917764930557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46002.917764930557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46002.917764930557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46002.917764930557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46002.917764930557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46002.917764930557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46002.917764930557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46002.917764930557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46002.917764930557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46002.917764930557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46002.917764930557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46002.917764930557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46002.917764930557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46002.917764930557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46002.917764930557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46002.917764930557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46002.917764930557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46002.917764930557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46002.917764930557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46002.917764930557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46002.917764930557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46002.917764930557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46002.917764930557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46002.917764930557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46002.917764930557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46002.917764930557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46002.917764930557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46002.917764930557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46002.917764930557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46002.917764930557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46002.917764930557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46002.917764930557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46002.917764930557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46002.917764930557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46002.917764930557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46002.917764930557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46002.917764930557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46002.917764930557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46002.917764930557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46002.917764930557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46002.917764930557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46002.917764930557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46002.917764930557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46002.917764930557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46002.917764930557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46002.917764930557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46002.917764930557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46002.917764930557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46002.917764930557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46002.917764930557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46002.917764930557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46002.917764930557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46002.917764930557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46002.917764930557</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tabSelected="1" workbookViewId="0">
      <selection activeCell="K5" sqref="K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0.3417116898126551</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46002.917764930557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46002.917764930557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46002.917764930557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46002.917764930557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46002.917764930557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46002.917764930557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46002.917764930557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46002.917764930557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46002.917764930557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46002.917764930557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46002.917764930557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46002.917764930557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46002.917764930557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46002.917764930557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46002.917764930557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46002.917764930557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46002.917764930557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46002.917764930557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46002.917764930557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46002.917764930557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46002.917764930557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46002.917764930557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46002.917764930557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46002.917764930557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46002.917764930557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46002.917764930557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46002.917764930557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46002.917764930557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46002.917764930557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46002.917764930557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46002.917764930557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46002.917764930557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46002.917764930557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46002.917764930557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46002.917764930557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46002.917764930557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46002.917764930557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46002.917764930557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46002.917764930557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46002.917764930557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46002.917764930557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46002.917764930557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46002.917764930557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46002.917764930557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46002.917764930557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46002.917764930557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46002.917764930557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46002.917764930557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46002.917764930557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46002.917764930557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46002.917764930557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46002.917764930557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46002.917764930557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46002.917764930557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46002.917764930557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46002.917764930557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46002.917764930557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46002.917764930557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46002.917764930557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46002.917764930557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46002.917764930557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46002.917764930557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46002.917764930557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46002.917764930557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46002.917764930557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46002.917764930557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46002.917764930557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46002.917764930557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46002.917764930557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46002.917764930557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46002.917764930557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46002.917764930557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46002.917764930557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46002.917764930557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46002.917764930557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46002.917764930557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46002.917764930557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46002.917764930557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46002.917764930557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46002.917764930557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46002.917764930557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46002.917764930557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46002.917764930557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46002.917764930557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46002.917764930557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46002.917764930557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46002.917764930557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46002.917764930557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46002.917764930557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46002.917764930557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46002.917764930557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46002.917764930557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46002.917764930557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46002.917764930557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46002.917764930557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46002.917764930557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46002.917764930557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46002.917764930557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46002.917764930557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46002.917764930557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46002.917764930557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46002.917764930557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46002.917764930557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46002.917764930557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46002.917764930557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46002.917764930557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46002.917764930557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46002.917764930557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46002.917764930557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46002.917764930557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46002.917764930557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46002.917764930557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46002.917764930557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46002.917764930557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46002.917764930557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46002.917764930557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46002.917764930557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46002.917764930557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46002.917764930557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46002.917764930557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46002.917764930557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46002.917764930557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46002.917764930557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46002.917764930557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46002.917764930557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46002.917764930557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46002.917764930557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46002.917764930557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46002.917764930557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46002.917764930557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46002.917764930557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46002.917764930557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46002.917764930557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46002.917764930557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46002.917764930557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46002.917764930557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46002.917764930557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46002.917764930557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46002.917764930557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46002.917764930557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46002.917764930557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46002.917764930557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46002.917764930557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46002.917764930557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46002.917764930557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46002.917764930557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46002.917764930557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46002.917764930557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46002.917764930557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46002.917764930557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46002.917764930557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46002.917764930557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46002.917764930557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46002.917764930557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46002.917764930557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46002.917764930557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46002.917764930557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46002.917764930557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46002.917764930557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46002.917764930557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46002.917764930557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46002.917764930557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46002.917764930557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46002.917764930557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46002.917764930557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46002.917764930557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46002.917764930557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46002.917764930557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46002.917764930557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46002.917764930557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46002.917764930557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46002.917764930557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46002.917764930557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46002.917764930557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46002.917764930557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46002.917764930557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46002.917764930557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46002.917764930557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46002.917764930557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46002.917764930557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46002.917764930557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46002.917764930557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46002.917764930557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46002.917764930557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46002.917764930557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46002.917764930557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46002.917764930557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46002.917764930557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46002.917764930557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46002.917764930557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46002.917764930557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46002.917764930557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46002.917764930557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46002.917764930557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46002.917764930557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46002.917764930557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46002.917764930557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46002.917764930557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46002.917764930557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46002.917764930557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46002.917764930557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46002.917764930557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46002.917764930557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46002.917764930557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46002.917764930557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46002.917764930557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46002.917764930557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46002.917764930557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46002.917764930557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46002.917764930557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46002.917764930557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46002.917764930557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46002.917764930557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46002.917764930557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46002.917764930557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46002.917764930557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46002.917764930557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46002.917764930557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46002.917764930557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46002.917764930557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46002.917764930557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46002.917764930557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46002.917764930557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46002.917764930557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46002.917764930557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46002.917764930557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46002.917764930557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46002.917764930557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46002.917764930557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46002.917764930557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46002.917764930557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46002.917764930557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46002.917764930557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46002.917764930557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46002.917764930557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46002.917764930557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46002.917764930557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46002.917764930557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46002.917764930557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46002.917764930557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46002.917764930557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46002.917764930557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46002.917764930557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46002.917764930557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46002.917764930557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46002.917764930557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46002.917764930557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46002.917764930557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46002.917764930557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46002.917764930557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46002.917764930557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46002.917764930557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46002.917764930557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46002.917764930557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46002.917764930557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46002.917764930557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46002.917764930557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46002.917764930557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46002.917764930557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46002.917764930557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46002.917764930557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46002.917764930557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46002.917764930557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46002.917764930557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46002.917764930557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46002.917764930557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46002.917764930557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46002.917764930557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46002.917764930557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46002.917764930557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46002.917764930557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46002.917764930557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46002.917764930557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46002.917764930557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46002.917764930557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46002.917764930557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46002.917764930557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46002.917764930557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46002.917764930557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46002.917764930557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46002.917764930557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46002.917764930557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46002.917764930557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46002.917764930557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46002.917764930557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46002.917764930557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46002.917764930557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46002.917764930557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46002.917764930557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46002.917764930557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46002.917764930557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46002.917764930557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46002.917764930557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46002.917764930557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46002.917764930557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46002.917764930557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46002.917764930557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46002.917764930557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46002.917764930557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46002.917764930557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46002.917764930557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46002.917764930557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46002.917764930557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46002.917764930557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46002.917764930557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46002.917764930557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46002.917764930557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46002.917764930557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46002.917764930557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46002.917764930557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46002.917764930557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46002.917764930557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46002.917764930557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46002.917764930557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46002.917764930557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46002.917764930557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46002.917764930557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46002.917764930557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46002.917764930557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46002.917764930557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46002.917764930557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46002.917764930557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46002.917764930557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46002.917764930557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46002.917764930557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46002.917764930557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46002.917764930557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46002.917764930557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46002.917764930557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46002.917764930557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46002.917764930557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46002.917764930557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46002.917764930557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46002.917764930557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46002.917764930557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46002.917764930557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46002.917764930557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46002.917764930557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46002.917764930557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46002.917764930557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46002.917764930557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46002.917764930557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46002.917764930557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46002.917764930557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46002.917764930557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46002.917764930557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46002.917764930557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46002.917764930557</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46002.917764930557</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