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29" documentId="120_S{2AC9BD13-BADA-5192-A53E-5A8FF88502F6}" xr6:coauthVersionLast="47" xr6:coauthVersionMax="47" xr10:uidLastSave="{6291EA63-EA35-4ED9-8FC2-44A1177EC91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2" i="4"/>
  <c r="L33" i="4"/>
  <c r="L34" i="4"/>
  <c r="L35" i="4"/>
  <c r="J32" i="4"/>
  <c r="J33" i="4"/>
  <c r="J34" i="4"/>
  <c r="J35" i="4"/>
  <c r="I32" i="4"/>
  <c r="I33" i="4"/>
  <c r="I34" i="4"/>
  <c r="I35" i="4"/>
  <c r="B32" i="4"/>
  <c r="B33" i="4"/>
  <c r="B34" i="4"/>
  <c r="B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L29" i="4"/>
  <c r="L30" i="4"/>
  <c r="L31" i="4"/>
  <c r="J29" i="4"/>
  <c r="J30" i="4"/>
  <c r="J31" i="4"/>
  <c r="I29" i="4"/>
  <c r="I30" i="4"/>
  <c r="I31" i="4"/>
  <c r="B29" i="4"/>
  <c r="B30" i="4"/>
  <c r="B31"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<sst xmlns="http://schemas.openxmlformats.org/spreadsheetml/2006/main" count="180293" uniqueCount="39129">
  <si>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</si>
  <si>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</si>
  <si>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</si>
  <si>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</si>
  <si>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</si>
  <si>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</si>
  <si>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</si>
  <si>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</si>
  <si>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</si>
  <si>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</si>
  <si>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</si>
  <si>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</si>
  <si>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</si>
  <si>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</si>
  <si>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</si>
  <si>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</si>
  <si>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</si>
  <si>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</si>
  <si>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</si>
  <si>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</si>
  <si>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</si>
  <si>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</si>
  <si>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</si>
  <si>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</si>
  <si>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</si>
  <si>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</si>
  <si>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</si>
  <si>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</si>
  <si>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</si>
  <si>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</si>
  <si>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</si>
  <si>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</si>
  <si>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</si>
  <si>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</si>
  <si>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</si>
  <si>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</si>
  <si>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</si>
  <si>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</si>
  <si>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</si>
  <si>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</si>
  <si>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</si>
  <si>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</si>
  <si>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</si>
  <si>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</si>
  <si>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</si>
  <si>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</si>
  <si>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</si>
  <si>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</si>
  <si>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</si>
  <si>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</si>
  <si>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</si>
  <si>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</si>
  <si>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</si>
  <si>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</si>
  <si>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</si>
  <si>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</si>
  <si>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</si>
  <si>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</si>
  <si>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</si>
  <si>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</si>
  <si>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</si>
  <si>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</si>
  <si>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</si>
  <si>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</si>
  <si>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</si>
  <si>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</si>
  <si>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</si>
  <si>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</si>
  <si>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</si>
  <si>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</si>
  <si>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</si>
  <si>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</si>
  <si>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</si>
  <si>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</si>
  <si>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</si>
  <si>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</si>
  <si>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</si>
  <si>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</si>
  <si>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</si>
  <si>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</si>
  <si>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</si>
  <si>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</si>
  <si>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</si>
  <si>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</si>
  <si>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</si>
  <si>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</si>
  <si>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</si>
  <si>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</si>
  <si>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</si>
  <si>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</si>
  <si>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</si>
  <si>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</si>
  <si>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</si>
  <si>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</si>
  <si>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</si>
  <si>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</si>
  <si>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</si>
  <si>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</si>
  <si>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</si>
  <si>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</si>
  <si>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</si>
  <si>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</si>
  <si>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</si>
  <si>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</si>
  <si>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</si>
  <si>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</si>
  <si>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</si>
  <si>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</si>
  <si>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</si>
  <si>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</si>
  <si>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</si>
  <si>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</si>
  <si>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</si>
  <si>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</si>
  <si>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</si>
  <si>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</si>
  <si>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</si>
  <si>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</si>
  <si>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</si>
  <si>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</si>
  <si>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</si>
  <si>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</si>
  <si>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</si>
  <si>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</si>
  <si>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</si>
  <si>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</si>
  <si>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</si>
  <si>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</si>
  <si>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</si>
  <si>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</si>
  <si>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</si>
  <si>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</si>
  <si>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</si>
  <si>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</si>
  <si>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</si>
  <si>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</si>
  <si>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</si>
  <si>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</si>
  <si>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</si>
  <si>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</si>
  <si>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</si>
  <si>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</si>
  <si>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</si>
  <si>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</si>
  <si>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</si>
  <si>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</si>
  <si>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</si>
  <si>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</si>
  <si>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</si>
  <si>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</si>
  <si>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</si>
  <si>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</si>
  <si>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</si>
  <si>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</si>
  <si>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</si>
  <si>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</si>
  <si>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</si>
  <si>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</si>
  <si>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</si>
  <si>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</si>
  <si>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</si>
  <si>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</si>
  <si>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</si>
  <si>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</si>
  <si>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</si>
  <si>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</si>
  <si>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</si>
  <si>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</si>
  <si>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</si>
  <si>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</si>
  <si>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</si>
  <si>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</si>
  <si>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</si>
  <si>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</si>
  <si>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</si>
  <si>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</si>
  <si>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</si>
  <si>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</si>
  <si>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</si>
  <si>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</si>
  <si>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</si>
  <si>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</si>
  <si>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</si>
  <si>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</si>
  <si>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</si>
  <si>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</si>
  <si>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</si>
  <si>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</si>
  <si>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</si>
  <si>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</si>
  <si>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</si>
  <si>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</si>
  <si>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</si>
  <si>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</si>
  <si>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</si>
  <si>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</si>
  <si>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</si>
  <si>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</si>
  <si>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</si>
  <si>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</si>
  <si>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</si>
  <si>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</si>
  <si>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</si>
  <si>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</si>
  <si>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</si>
  <si>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</si>
  <si>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</si>
  <si>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</si>
  <si>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</si>
  <si>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</si>
  <si>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</si>
  <si>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</si>
  <si>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</si>
  <si>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</si>
  <si>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</si>
  <si>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</si>
  <si>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</si>
  <si>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</si>
  <si>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</si>
  <si>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</si>
  <si>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</si>
  <si>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</si>
  <si>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</si>
  <si>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</si>
  <si>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</si>
  <si>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</si>
  <si>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</si>
  <si>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</si>
  <si>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</si>
  <si>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</si>
  <si>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</si>
  <si>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</si>
  <si>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</si>
  <si>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</si>
  <si>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</si>
  <si>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</si>
  <si>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</si>
  <si>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</si>
  <si>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</si>
  <si>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</si>
  <si>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</si>
  <si>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</si>
  <si>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</si>
  <si>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</si>
  <si>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</si>
  <si>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</si>
  <si>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</si>
  <si>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</si>
  <si>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</si>
  <si>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</si>
  <si>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</si>
  <si>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</si>
  <si>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</si>
  <si>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</si>
  <si>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</si>
  <si>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</si>
  <si>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</si>
  <si>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</si>
  <si>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</si>
  <si>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</si>
  <si>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</si>
  <si>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</si>
  <si>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</si>
  <si>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</si>
  <si>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</si>
  <si>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</si>
  <si>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</si>
  <si>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</si>
  <si>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</si>
  <si>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</si>
  <si>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</si>
  <si>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</si>
  <si>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</si>
  <si>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</si>
  <si>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</si>
  <si>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</si>
  <si>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</si>
  <si>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</si>
  <si>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</si>
  <si>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</si>
  <si>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</si>
  <si>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</si>
  <si>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</si>
  <si>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</si>
  <si>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</si>
  <si>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</si>
  <si>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</si>
  <si>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</si>
  <si>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</si>
  <si>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</si>
  <si>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</si>
  <si>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</si>
  <si>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</si>
  <si>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</si>
  <si>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</si>
  <si>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</si>
  <si>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</si>
  <si>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</si>
  <si>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</si>
  <si>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</si>
  <si>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</si>
  <si>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</si>
  <si>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</si>
  <si>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</si>
  <si>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</si>
  <si>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</si>
  <si>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</si>
  <si>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</si>
  <si>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</si>
  <si>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</si>
  <si>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</si>
  <si>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</si>
  <si>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</si>
  <si>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</si>
  <si>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</si>
  <si>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</si>
  <si>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</si>
  <si>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</si>
  <si>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</si>
  <si>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</si>
  <si>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</si>
  <si>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</si>
  <si>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</si>
  <si>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</si>
  <si>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</si>
  <si>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</si>
  <si>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</si>
  <si>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</si>
  <si>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</si>
  <si>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</si>
  <si>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</si>
  <si>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</si>
  <si>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</si>
  <si>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</si>
  <si>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</si>
  <si>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</si>
  <si>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</si>
  <si>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</si>
  <si>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</si>
  <si>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</si>
  <si>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</si>
  <si>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</si>
  <si>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</si>
  <si>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</si>
  <si>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</si>
  <si>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</si>
  <si>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</si>
  <si>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</si>
  <si>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</si>
  <si>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</si>
  <si>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</si>
  <si>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</si>
  <si>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</si>
  <si>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</si>
  <si>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</si>
  <si>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</si>
  <si>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</si>
  <si>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</si>
  <si>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</si>
  <si>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</si>
  <si>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</si>
  <si>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</si>
  <si>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</si>
  <si>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</si>
  <si>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</si>
  <si>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</si>
  <si>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</si>
  <si>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</si>
  <si>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</si>
  <si>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</si>
  <si>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</si>
  <si>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</si>
  <si>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</si>
  <si>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</si>
  <si>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</si>
  <si>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</si>
  <si>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</si>
  <si>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</si>
  <si>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</si>
  <si>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</si>
  <si>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</si>
  <si>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</si>
  <si>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</si>
  <si>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</si>
  <si>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</si>
  <si>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</si>
  <si>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</si>
  <si>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</si>
  <si>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</si>
  <si>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</si>
  <si>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</si>
  <si>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</si>
  <si>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</si>
  <si>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</si>
  <si>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</si>
  <si>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</si>
  <si>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</si>
  <si>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</si>
  <si>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</si>
  <si>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</si>
  <si>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</si>
  <si>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</si>
  <si>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</si>
  <si>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</si>
  <si>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</si>
  <si>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</si>
  <si>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</si>
  <si>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</si>
  <si>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</si>
  <si>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</si>
  <si>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</si>
  <si>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</si>
  <si>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</si>
  <si>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</si>
  <si>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</si>
  <si>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</si>
  <si>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</si>
  <si>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</si>
  <si>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</si>
  <si>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</si>
  <si>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</si>
  <si>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</si>
  <si>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</si>
  <si>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</si>
  <si>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</si>
  <si>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</si>
  <si>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</si>
  <si>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</si>
  <si>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</si>
  <si>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</si>
  <si>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</si>
  <si>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</si>
  <si>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</si>
  <si>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</si>
  <si>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</si>
  <si>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</si>
  <si>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</si>
  <si>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</si>
  <si>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</si>
  <si>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</si>
  <si>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</si>
  <si>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</si>
  <si>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</si>
  <si>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</si>
  <si>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</si>
  <si>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</si>
  <si>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</si>
  <si>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</si>
  <si>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</si>
  <si>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</si>
  <si>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</si>
  <si>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</si>
  <si>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</si>
  <si>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</si>
  <si>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</si>
  <si>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</si>
  <si>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</si>
  <si>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</si>
  <si>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</si>
  <si>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</si>
  <si>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</si>
  <si>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</si>
  <si>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</si>
  <si>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</si>
  <si>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</si>
  <si>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</si>
  <si>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</si>
  <si>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</si>
  <si>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</si>
  <si>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</si>
  <si>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</si>
  <si>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</si>
  <si>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</si>
  <si>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</si>
  <si>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</si>
  <si>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</si>
  <si>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</si>
  <si>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</si>
  <si>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</si>
  <si>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</si>
  <si>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</si>
  <si>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</si>
  <si>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</si>
  <si>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</si>
  <si>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</si>
  <si>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</si>
  <si>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</si>
  <si>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</si>
  <si>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</si>
  <si>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</si>
  <si>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</si>
  <si>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</si>
  <si>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</si>
  <si>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</si>
  <si>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</si>
  <si>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</si>
  <si>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</si>
  <si>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</si>
  <si>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</si>
  <si>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</si>
  <si>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</si>
  <si>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</si>
  <si>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</si>
  <si>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</si>
  <si>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</si>
  <si>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</si>
  <si>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</si>
  <si>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</si>
  <si>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</si>
  <si>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</si>
  <si>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</si>
  <si>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</si>
  <si>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</si>
  <si>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</si>
  <si>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</si>
  <si>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</si>
  <si>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</si>
  <si>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</si>
  <si>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</si>
  <si>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</si>
  <si>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</si>
  <si>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</si>
  <si>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</si>
  <si>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</si>
  <si>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</si>
  <si>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</si>
  <si>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</si>
  <si>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</si>
  <si>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</si>
  <si>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</si>
  <si>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</si>
  <si>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</si>
  <si>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</si>
  <si>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</si>
  <si>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</si>
  <si>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</si>
  <si>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</si>
  <si>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</si>
  <si>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</si>
  <si>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</si>
  <si>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</si>
  <si>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</si>
  <si>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</si>
  <si>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</si>
  <si>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</si>
  <si>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</si>
  <si>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</si>
  <si>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</si>
  <si>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</si>
  <si>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</si>
  <si>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</si>
  <si>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</si>
  <si>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</si>
  <si>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</si>
  <si>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</si>
  <si>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</si>
  <si>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</si>
  <si>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</si>
  <si>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</si>
  <si>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</si>
  <si>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</si>
  <si>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</si>
  <si>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</si>
  <si>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</si>
  <si>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</si>
  <si>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</si>
  <si>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</si>
  <si>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</si>
  <si>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</si>
  <si>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</si>
  <si>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</si>
  <si>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</si>
  <si>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</si>
  <si>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</si>
  <si>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</si>
  <si>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</si>
  <si>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</si>
  <si>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</si>
  <si>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</si>
  <si>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</si>
  <si>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</si>
  <si>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</si>
  <si>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</si>
  <si>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</si>
  <si>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</si>
  <si>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</si>
  <si>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</si>
  <si>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</si>
  <si>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</si>
  <si>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</si>
  <si>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</si>
  <si>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</si>
  <si>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</si>
  <si>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</si>
  <si>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</si>
  <si>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</si>
  <si>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</si>
  <si>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</si>
  <si>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</si>
  <si>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</si>
  <si>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</si>
  <si>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</si>
  <si>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</si>
  <si>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</si>
  <si>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</si>
  <si>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</si>
  <si>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</si>
  <si>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</si>
  <si>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</si>
  <si>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</si>
  <si>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</si>
  <si>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</si>
  <si>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</si>
  <si>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</si>
  <si>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</si>
  <si>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</si>
  <si>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</si>
  <si>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</si>
  <si>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</si>
  <si>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</si>
  <si>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</si>
  <si>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</si>
  <si>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</si>
  <si>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</si>
  <si>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</si>
  <si>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</si>
  <si>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</si>
  <si>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</si>
  <si>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</si>
  <si>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</si>
  <si>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</si>
  <si>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</si>
  <si>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</si>
  <si>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</si>
  <si>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</si>
  <si>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</si>
  <si>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</si>
  <si>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</si>
  <si>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</si>
  <si>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</si>
  <si>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</si>
  <si>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</si>
  <si>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</si>
  <si>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</si>
  <si>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</si>
  <si>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</si>
  <si>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</si>
  <si>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</si>
  <si>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</si>
  <si>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</si>
  <si>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</si>
  <si>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</si>
  <si>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</si>
  <si>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</si>
  <si>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</si>
  <si>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</si>
  <si>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</si>
  <si>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</si>
  <si>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</si>
  <si>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</si>
  <si>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</si>
  <si>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</si>
  <si>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</si>
  <si>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</si>
  <si>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</si>
  <si>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</si>
  <si>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</si>
  <si>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</si>
  <si>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</si>
  <si>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</si>
  <si>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</si>
  <si>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</si>
  <si>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</si>
  <si>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</si>
  <si>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</si>
  <si>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</si>
  <si>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</si>
  <si>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</si>
  <si>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</si>
  <si>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</si>
  <si>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</si>
  <si>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</si>
  <si>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</si>
  <si>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</si>
  <si>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</si>
  <si>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</si>
  <si>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</si>
  <si>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</si>
  <si>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</si>
  <si>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</si>
  <si>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</si>
  <si>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</si>
  <si>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</si>
  <si>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</si>
  <si>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</si>
  <si>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</si>
  <si>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</si>
  <si>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</si>
  <si>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</si>
  <si>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</si>
  <si>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</si>
  <si>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</si>
  <si>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</si>
  <si>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</si>
  <si>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</si>
  <si>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</si>
  <si>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</si>
  <si>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</si>
  <si>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</si>
  <si>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</si>
  <si>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</si>
  <si>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</si>
  <si>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</si>
  <si>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</si>
  <si>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</si>
  <si>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</si>
  <si>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</si>
  <si>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</si>
  <si>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</si>
  <si>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</si>
  <si>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</si>
  <si>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</si>
  <si>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</si>
  <si>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</si>
  <si>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</si>
  <si>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</si>
  <si>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</si>
  <si>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</si>
  <si>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</si>
  <si>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</si>
  <si>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</si>
  <si>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</si>
  <si>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</si>
  <si>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</si>
  <si>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</si>
  <si>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</si>
  <si>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</si>
  <si>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</si>
  <si>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</si>
  <si>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</si>
  <si>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</si>
  <si>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</si>
  <si>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</si>
  <si>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</si>
  <si>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</si>
  <si>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</si>
  <si>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</si>
  <si>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</si>
  <si>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</si>
  <si>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</si>
  <si>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</si>
  <si>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</si>
  <si>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</si>
  <si>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</si>
  <si>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</si>
  <si>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</si>
  <si>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</si>
  <si>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</si>
  <si>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</si>
  <si>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</si>
  <si>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</si>
  <si>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</si>
  <si>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</si>
  <si>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</si>
  <si>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</si>
  <si>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</si>
  <si>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</si>
  <si>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</si>
  <si>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</si>
  <si>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</si>
  <si>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</si>
  <si>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</si>
  <si>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</si>
  <si>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</si>
  <si>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</si>
  <si>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</si>
  <si>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</si>
  <si>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</si>
  <si>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</si>
  <si>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</si>
  <si>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</si>
  <si>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</si>
  <si>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</si>
  <si>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</si>
  <si>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</si>
  <si>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</si>
  <si>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</si>
  <si>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</si>
  <si>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</si>
  <si>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</si>
  <si>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</si>
  <si>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</si>
  <si>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</si>
  <si>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</si>
  <si>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</si>
  <si>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</si>
  <si>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</si>
  <si>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</si>
  <si>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</si>
  <si>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</si>
  <si>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</si>
  <si>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</si>
  <si>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</si>
  <si>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</si>
  <si>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</si>
  <si>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</si>
  <si>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</si>
  <si>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</si>
  <si>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</si>
  <si>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</si>
  <si>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</si>
  <si>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</si>
  <si>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</si>
  <si>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</si>
  <si>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</si>
  <si>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</si>
  <si>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</si>
  <si>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</si>
  <si>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</si>
  <si>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</si>
  <si>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</si>
  <si>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</si>
  <si>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</si>
  <si>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</si>
  <si>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</si>
  <si>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</si>
  <si>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</si>
  <si>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</si>
  <si>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</si>
  <si>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</si>
  <si>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</si>
  <si>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</si>
  <si>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</si>
  <si>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</si>
  <si>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</si>
  <si>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</si>
  <si>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</si>
  <si>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</si>
  <si>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</si>
  <si>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</si>
  <si>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</si>
  <si>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</si>
  <si>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</si>
  <si>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</si>
  <si>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</si>
  <si>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</si>
  <si>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</si>
  <si>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</si>
  <si>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</si>
  <si>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</si>
  <si>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</si>
  <si>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</si>
  <si>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</si>
  <si>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</si>
  <si>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</si>
  <si>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</si>
  <si>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</si>
  <si>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</si>
  <si>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</si>
  <si>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</si>
  <si>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</si>
  <si>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</si>
  <si>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</si>
  <si>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</si>
  <si>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</si>
  <si>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</si>
  <si>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</si>
  <si>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</si>
  <si>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</si>
  <si>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</si>
  <si>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</si>
  <si>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</si>
  <si>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</si>
  <si>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</si>
  <si>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</si>
  <si>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</si>
  <si>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</si>
  <si>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</si>
  <si>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</si>
  <si>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</si>
  <si>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</si>
  <si>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</si>
  <si>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</si>
  <si>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</si>
  <si>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</si>
  <si>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</si>
  <si>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</si>
  <si>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</si>
  <si>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</si>
  <si>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</si>
  <si>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</si>
  <si>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</si>
  <si>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</si>
  <si>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</si>
  <si>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</si>
  <si>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</si>
  <si>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</si>
  <si>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</si>
  <si>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</si>
  <si>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</si>
  <si>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</si>
  <si>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</si>
  <si>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</si>
  <si>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</si>
  <si>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</si>
  <si>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</si>
  <si>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</si>
  <si>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</si>
  <si>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</si>
  <si>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</si>
  <si>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</si>
  <si>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</si>
  <si>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</si>
  <si>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</si>
  <si>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</si>
  <si>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</si>
  <si>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</si>
  <si>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</si>
  <si>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</si>
  <si>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</si>
  <si>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</si>
  <si>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</si>
  <si>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</si>
  <si>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</si>
  <si>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</si>
  <si>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</si>
  <si>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</si>
  <si>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</si>
  <si>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</si>
  <si>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</si>
  <si>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</si>
  <si>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</si>
  <si>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</si>
  <si>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</si>
  <si>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</si>
  <si>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</si>
  <si>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</si>
  <si>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</si>
  <si>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</si>
  <si>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</si>
  <si>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</si>
  <si>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</si>
  <si>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</si>
  <si>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</si>
  <si>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</si>
  <si>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</si>
  <si>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</si>
  <si>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</si>
  <si>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</si>
  <si>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</si>
  <si>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</si>
  <si>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</si>
  <si>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</si>
  <si>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</si>
  <si>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</si>
  <si>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</si>
  <si>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</si>
  <si>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</si>
  <si>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</si>
  <si>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</si>
  <si>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</si>
  <si>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</si>
  <si>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</si>
  <si>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</si>
  <si>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</si>
  <si>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</si>
  <si>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</si>
  <si>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</si>
  <si>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</si>
  <si>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</si>
  <si>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</si>
  <si>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</si>
  <si>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</si>
  <si>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</si>
  <si>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</si>
  <si>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</si>
  <si>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</si>
  <si>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</si>
  <si>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</si>
  <si>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</si>
  <si>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</si>
  <si>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</si>
  <si>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</si>
  <si>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</si>
  <si>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</si>
  <si>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</si>
  <si>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</si>
  <si>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</si>
  <si>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</si>
  <si>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</si>
  <si>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</si>
  <si>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</si>
  <si>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</si>
  <si>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</si>
  <si>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</si>
  <si>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</si>
  <si>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</si>
  <si>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</si>
  <si>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</si>
  <si>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</si>
  <si>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</si>
  <si>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</si>
  <si>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</si>
  <si>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</si>
  <si>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</si>
  <si>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</si>
  <si>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</si>
  <si>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</si>
  <si>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</si>
  <si>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</si>
  <si>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</si>
  <si>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</si>
  <si>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</si>
  <si>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</si>
  <si>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</si>
  <si>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</si>
  <si>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</si>
  <si>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</si>
  <si>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</si>
  <si>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</si>
  <si>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</si>
  <si>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</si>
  <si>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</si>
  <si>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</si>
  <si>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</si>
  <si>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</si>
  <si>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</si>
  <si>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</si>
  <si>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</si>
  <si>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</si>
  <si>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</si>
  <si>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</si>
  <si>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</si>
  <si>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</si>
  <si>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</si>
  <si>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</si>
  <si>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</si>
  <si>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</si>
  <si>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</si>
  <si>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</si>
  <si>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</si>
  <si>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</si>
  <si>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</si>
  <si>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</si>
  <si>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</si>
  <si>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</si>
  <si>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</si>
  <si>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</si>
  <si>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</si>
  <si>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</si>
  <si>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</si>
  <si>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</si>
  <si>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</si>
  <si>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</si>
  <si>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</si>
  <si>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</si>
  <si>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</si>
  <si>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</si>
  <si>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</si>
  <si>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</si>
  <si>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</si>
  <si>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</si>
  <si>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</si>
  <si>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</si>
  <si>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</si>
  <si>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</si>
  <si>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</si>
  <si>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</si>
  <si>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</si>
  <si>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</si>
  <si>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</si>
  <si>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</si>
  <si>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</si>
  <si>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</si>
  <si>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</si>
  <si>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</si>
  <si>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</si>
  <si>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</si>
  <si>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</si>
  <si>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</si>
  <si>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</si>
  <si>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</si>
  <si>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</si>
  <si>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</si>
  <si>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</si>
  <si>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</si>
  <si>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</si>
  <si>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</si>
  <si>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</si>
  <si>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</si>
  <si>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</si>
  <si>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</si>
  <si>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</si>
  <si>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</si>
  <si>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</si>
  <si>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</si>
  <si>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</si>
  <si>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</si>
  <si>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</si>
  <si>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</si>
  <si>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</si>
  <si>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</si>
  <si>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</si>
  <si>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</si>
  <si>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</si>
  <si>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</si>
  <si>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</si>
  <si>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</si>
  <si>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</si>
  <si>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</si>
  <si>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</si>
  <si>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</si>
  <si>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</si>
  <si>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</si>
  <si>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</si>
  <si>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</si>
  <si>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</si>
  <si>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</si>
  <si>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</si>
  <si>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</si>
  <si>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</si>
  <si>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</si>
  <si>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</si>
  <si>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</si>
  <si>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</si>
  <si>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</si>
  <si>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</si>
  <si>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</si>
  <si>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</si>
  <si>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</si>
  <si>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</si>
  <si>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</si>
  <si>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</si>
  <si>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</si>
  <si>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</si>
  <si>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</si>
  <si>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</si>
  <si>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</si>
  <si>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</si>
  <si>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</si>
  <si>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</si>
  <si>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</si>
  <si>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</si>
  <si>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</si>
  <si>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</si>
  <si>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</si>
  <si>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</si>
  <si>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</si>
  <si>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</si>
  <si>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</si>
  <si>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</si>
  <si>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</si>
  <si>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</si>
  <si>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</si>
  <si>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</si>
  <si>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</si>
  <si>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</si>
  <si>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</si>
  <si>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</si>
  <si>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</si>
  <si>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</si>
  <si>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</si>
  <si>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</si>
  <si>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</si>
  <si>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</si>
  <si>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</si>
  <si>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</si>
  <si>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</si>
  <si>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</si>
  <si>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</si>
  <si>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</si>
  <si>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</si>
  <si>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</si>
  <si>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</si>
  <si>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</si>
  <si>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</si>
  <si>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</si>
  <si>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</si>
  <si>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</si>
  <si>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</si>
  <si>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</si>
  <si>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</si>
  <si>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</si>
  <si>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</si>
  <si>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</si>
  <si>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</si>
  <si>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</si>
  <si>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</si>
  <si>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</si>
  <si>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</si>
  <si>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</si>
  <si>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</si>
  <si>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</si>
  <si>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</si>
  <si>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</si>
  <si>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</si>
  <si>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</si>
  <si>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</si>
  <si>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</si>
  <si>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</si>
  <si>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</si>
  <si>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</si>
  <si>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</si>
  <si>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</si>
  <si>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</si>
  <si>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</si>
  <si>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</si>
  <si>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</si>
  <si>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</si>
  <si>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</si>
  <si>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</si>
  <si>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</si>
  <si>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</si>
  <si>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</si>
  <si>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</si>
  <si>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</si>
  <si>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</si>
  <si>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</si>
  <si>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</si>
  <si>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</si>
  <si>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</si>
  <si>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</si>
  <si>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</si>
  <si>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</si>
  <si>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</si>
  <si>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</si>
  <si>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</si>
  <si>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</si>
  <si>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</si>
  <si>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</si>
  <si>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</si>
  <si>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</si>
  <si>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</si>
  <si>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</si>
  <si>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</si>
  <si>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</si>
  <si>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</si>
  <si>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</si>
  <si>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</si>
  <si>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</si>
  <si>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</si>
  <si>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</si>
  <si>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</si>
  <si>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</si>
  <si>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</si>
  <si>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</si>
  <si>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</si>
  <si>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</si>
  <si>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</si>
  <si>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</si>
  <si>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</si>
  <si>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</si>
  <si>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</si>
  <si>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</si>
  <si>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</si>
  <si>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</si>
  <si>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</si>
  <si>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</si>
  <si>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</si>
  <si>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</si>
  <si>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</si>
  <si>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</si>
  <si>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</si>
  <si>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</si>
  <si>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</si>
  <si>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</si>
  <si>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</si>
  <si>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</si>
  <si>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</si>
  <si>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</si>
  <si>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</si>
  <si>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</si>
  <si>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</si>
  <si>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</si>
  <si>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</si>
  <si>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</si>
  <si>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</si>
  <si>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</si>
  <si>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</si>
  <si>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</si>
  <si>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</si>
  <si>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</si>
  <si>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</si>
  <si>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</si>
  <si>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</si>
  <si>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</si>
  <si>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</si>
  <si>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</si>
  <si>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</si>
  <si>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</si>
  <si>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</si>
  <si>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</si>
  <si>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</si>
  <si>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</si>
  <si>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</si>
  <si>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</si>
  <si>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</si>
  <si>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</si>
  <si>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</si>
  <si>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</si>
  <si>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</si>
  <si>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</si>
  <si>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</si>
  <si>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</si>
  <si>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</si>
  <si>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</si>
  <si>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</si>
  <si>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</si>
  <si>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</si>
  <si>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</si>
  <si>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</si>
  <si>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</si>
  <si>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</si>
  <si>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</si>
  <si>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</si>
  <si>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</si>
  <si>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</si>
  <si>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</si>
  <si>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</si>
  <si>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</si>
  <si>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</si>
  <si>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</si>
  <si>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</si>
  <si>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</si>
  <si>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</si>
  <si>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</si>
  <si>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</si>
  <si>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</si>
  <si>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</si>
  <si>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</si>
  <si>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</si>
  <si>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</si>
  <si>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</si>
  <si>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</si>
  <si>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</si>
  <si>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</si>
  <si>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</si>
  <si>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</si>
  <si>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</si>
  <si>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</si>
  <si>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</si>
  <si>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</si>
  <si>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</si>
  <si>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</si>
  <si>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</si>
  <si>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</si>
  <si>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</si>
  <si>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</si>
  <si>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</si>
  <si>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</si>
  <si>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</si>
  <si>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</si>
  <si>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</si>
  <si>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</si>
  <si>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</si>
  <si>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</si>
  <si>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</si>
  <si>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</si>
  <si>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</si>
  <si>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</si>
  <si>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</si>
  <si>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</si>
  <si>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</si>
  <si>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</si>
  <si>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</si>
  <si>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</si>
  <si>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</si>
  <si>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</si>
  <si>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</si>
  <si>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</si>
  <si>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</si>
  <si>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</si>
  <si>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</si>
  <si>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</si>
  <si>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</si>
  <si>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</si>
  <si>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</si>
  <si>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</si>
  <si>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</si>
  <si>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</si>
  <si>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</si>
  <si>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</si>
  <si>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</si>
  <si>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</si>
  <si>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</si>
  <si>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</si>
  <si>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</si>
  <si>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</si>
  <si>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</si>
  <si>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</si>
  <si>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</si>
  <si>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</si>
  <si>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</si>
  <si>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</si>
  <si>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</si>
  <si>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</si>
  <si>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</si>
  <si>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</si>
  <si>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</si>
  <si>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</si>
  <si>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</si>
  <si>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</si>
  <si>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</si>
  <si>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</si>
  <si>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</si>
  <si>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</si>
  <si>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</si>
  <si>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</si>
  <si>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</si>
  <si>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</si>
  <si>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</si>
  <si>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</si>
  <si>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</si>
  <si>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</si>
  <si>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</si>
  <si>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</si>
  <si>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</si>
  <si>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</si>
  <si>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</si>
  <si>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</si>
  <si>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</si>
  <si>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</si>
  <si>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</si>
  <si>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</si>
  <si>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</si>
  <si>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</si>
  <si>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</si>
  <si>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</si>
  <si>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</si>
  <si>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</si>
  <si>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</si>
  <si>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</si>
  <si>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</si>
  <si>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</si>
  <si>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</si>
  <si>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</si>
  <si>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</si>
  <si>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</si>
  <si>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</si>
  <si>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</si>
  <si>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</si>
  <si>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</si>
  <si>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</si>
  <si>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</si>
  <si>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</si>
  <si>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</si>
  <si>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</si>
  <si>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</si>
  <si>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</si>
  <si>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</si>
  <si>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</si>
  <si>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</si>
  <si>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</si>
  <si>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</si>
  <si>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</si>
  <si>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</si>
  <si>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</si>
  <si>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</si>
  <si>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</si>
  <si>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</si>
  <si>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</si>
  <si>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</si>
  <si>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</si>
  <si>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</si>
  <si>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</si>
  <si>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</si>
  <si>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</si>
  <si>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</si>
  <si>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</si>
  <si>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</si>
  <si>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</si>
  <si>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</si>
  <si>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</si>
  <si>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</si>
  <si>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</si>
  <si>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</si>
  <si>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</si>
  <si>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</si>
  <si>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</si>
  <si>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</si>
  <si>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</si>
  <si>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</si>
  <si>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</si>
  <si>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</si>
  <si>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</si>
  <si>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</si>
  <si>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</si>
  <si>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</si>
  <si>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</si>
  <si>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</si>
  <si>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</si>
  <si>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</si>
  <si>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</si>
  <si>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</si>
  <si>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</si>
  <si>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</si>
  <si>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</si>
  <si>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</si>
  <si>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</si>
  <si>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</si>
  <si>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</si>
  <si>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</si>
  <si>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</si>
  <si>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</si>
  <si>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</si>
  <si>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</si>
  <si>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</si>
  <si>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</si>
  <si>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</si>
  <si>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</si>
  <si>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</si>
  <si>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</si>
  <si>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</si>
  <si>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</si>
  <si>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</si>
  <si>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</si>
  <si>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</si>
  <si>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</si>
  <si>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</si>
  <si>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</si>
  <si>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</si>
  <si>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</si>
  <si>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</si>
  <si>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</si>
  <si>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</si>
  <si>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</si>
  <si>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</si>
  <si>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</si>
  <si>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</si>
  <si>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</si>
  <si>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</si>
  <si>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</si>
  <si>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</si>
  <si>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</si>
  <si>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</si>
  <si>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</si>
  <si>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</si>
  <si>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</si>
  <si>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</si>
  <si>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</si>
  <si>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</si>
  <si>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</si>
  <si>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</si>
  <si>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</si>
  <si>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</si>
  <si>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</si>
  <si>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</si>
  <si>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</si>
  <si>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</si>
  <si>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</si>
  <si>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</si>
  <si>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</si>
  <si>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</si>
  <si>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</si>
  <si>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</si>
  <si>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</si>
  <si>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</si>
  <si>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</si>
  <si>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</si>
  <si>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</si>
  <si>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</si>
  <si>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</si>
  <si>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</si>
  <si>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</si>
  <si>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</si>
  <si>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</si>
  <si>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</si>
  <si>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</si>
  <si>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</si>
  <si>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</si>
  <si>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</si>
  <si>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</si>
  <si>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</si>
  <si>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</si>
  <si>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</si>
  <si>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</si>
  <si>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</si>
  <si>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</si>
  <si>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</si>
  <si>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</si>
  <si>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</si>
  <si>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</si>
  <si>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</si>
  <si>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</si>
  <si>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</si>
  <si>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</si>
  <si>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</si>
  <si>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</si>
  <si>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</si>
  <si>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</si>
  <si>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</si>
  <si>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</si>
  <si>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</si>
  <si>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</si>
  <si>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</si>
  <si>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</si>
  <si>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</si>
  <si>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</si>
  <si>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</si>
  <si>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</si>
  <si>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</si>
  <si>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</si>
  <si>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</si>
  <si>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</si>
  <si>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</si>
  <si>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</si>
  <si>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</si>
  <si>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</si>
  <si>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</si>
  <si>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</si>
  <si>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</si>
  <si>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</si>
  <si>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</si>
  <si>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</si>
  <si>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</si>
  <si>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</si>
  <si>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</si>
  <si>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</si>
  <si>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</si>
  <si>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</si>
  <si>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</si>
  <si>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</si>
  <si>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</si>
  <si>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</si>
  <si>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</si>
  <si>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</si>
  <si>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</si>
  <si>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</si>
  <si>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</si>
  <si>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</si>
  <si>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</si>
  <si>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</si>
  <si>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</si>
  <si>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</si>
  <si>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</si>
  <si>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</si>
  <si>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</si>
  <si>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</si>
  <si>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</si>
  <si>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</si>
  <si>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</si>
  <si>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</si>
  <si>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</si>
  <si>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</si>
  <si>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</si>
  <si>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</si>
  <si>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</si>
  <si>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</si>
  <si>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</si>
  <si>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</si>
  <si>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</si>
  <si>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</si>
  <si>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</si>
  <si>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</si>
  <si>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</si>
  <si>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</si>
  <si>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</si>
  <si>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</si>
  <si>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</si>
  <si>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</si>
  <si>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</si>
  <si>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</si>
  <si>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</si>
  <si>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</si>
  <si>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</si>
  <si>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</si>
  <si>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</si>
  <si>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</si>
  <si>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</si>
  <si>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</si>
  <si>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</si>
  <si>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</si>
  <si>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</si>
  <si>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</si>
  <si>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</si>
  <si>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</si>
  <si>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</si>
  <si>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</si>
  <si>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</si>
  <si>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</si>
  <si>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</si>
  <si>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</si>
  <si>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</si>
  <si>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</si>
  <si>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</si>
  <si>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</si>
  <si>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</si>
  <si>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</si>
  <si>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</si>
  <si>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</si>
  <si>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</si>
  <si>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</si>
  <si>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</si>
  <si>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</si>
  <si>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</si>
  <si>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</si>
  <si>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</si>
  <si>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</si>
  <si>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</si>
  <si>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</si>
  <si>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</si>
  <si>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</si>
  <si>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</si>
  <si>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</si>
  <si>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</si>
  <si>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</si>
  <si>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</si>
  <si>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</si>
  <si>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</si>
  <si>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</si>
  <si>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</si>
  <si>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</si>
  <si>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</si>
  <si>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</si>
  <si>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</si>
  <si>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</si>
  <si>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</si>
  <si>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</si>
  <si>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</si>
  <si>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</si>
  <si>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</si>
  <si>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</si>
  <si>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</si>
  <si>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</si>
  <si>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</si>
  <si>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</si>
  <si>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</si>
  <si>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</si>
  <si>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</si>
  <si>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</si>
  <si>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</si>
  <si>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</si>
  <si>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</si>
  <si>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</si>
  <si>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</si>
  <si>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</si>
  <si>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</si>
  <si>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</si>
  <si>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</si>
  <si>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</si>
  <si>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</si>
  <si>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</si>
  <si>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</si>
  <si>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</si>
  <si>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</si>
  <si>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</si>
  <si>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</si>
  <si>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</si>
  <si>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</si>
  <si>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</si>
  <si>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</si>
  <si>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</si>
  <si>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</si>
  <si>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</si>
  <si>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</si>
  <si>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</si>
  <si>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</si>
  <si>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</si>
  <si>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</si>
  <si>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</si>
  <si>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</si>
  <si>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</si>
  <si>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</si>
  <si>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</si>
  <si>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</si>
  <si>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</si>
  <si>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</si>
  <si>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</si>
  <si>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</si>
  <si>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</si>
  <si>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</si>
  <si>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</si>
  <si>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</si>
  <si>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</si>
  <si>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</si>
  <si>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</si>
  <si>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</si>
  <si>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</si>
  <si>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</si>
  <si>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</si>
  <si>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</si>
  <si>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</si>
  <si>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</si>
  <si>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</si>
  <si>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</si>
  <si>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</si>
  <si>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</si>
  <si>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</si>
  <si>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</si>
  <si>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</si>
  <si>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</si>
  <si>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</si>
  <si>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</si>
  <si>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</si>
  <si>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</si>
  <si>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</si>
  <si>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</si>
  <si>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</si>
  <si>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</si>
  <si>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</si>
  <si>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</si>
  <si>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</si>
  <si>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</si>
  <si>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</si>
  <si>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</si>
  <si>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</si>
  <si>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</si>
  <si>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</si>
  <si>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</si>
  <si>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</si>
  <si>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</si>
  <si>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</si>
  <si>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</si>
  <si>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</si>
  <si>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</si>
  <si>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</si>
  <si>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</si>
  <si>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</si>
  <si>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</si>
  <si>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</si>
  <si>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</si>
  <si>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</si>
  <si>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</si>
  <si>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</si>
  <si>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</si>
  <si>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</si>
  <si>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</si>
  <si>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</si>
  <si>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</si>
  <si>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</si>
  <si>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</si>
  <si>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</si>
  <si>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</si>
  <si>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</si>
  <si>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</si>
  <si>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</si>
  <si>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</si>
  <si>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</si>
  <si>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</si>
  <si>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</si>
  <si>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</si>
  <si>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</si>
  <si>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</si>
  <si>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</si>
  <si>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</si>
  <si>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</si>
  <si>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</si>
  <si>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</si>
  <si>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</si>
  <si>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</si>
  <si>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</si>
  <si>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</si>
  <si>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</si>
  <si>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</si>
  <si>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</si>
  <si>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</si>
  <si>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</si>
  <si>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</si>
  <si>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</si>
  <si>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</si>
  <si>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</si>
  <si>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</si>
  <si>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</si>
  <si>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</si>
  <si>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</si>
  <si>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</si>
  <si>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</si>
  <si>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</si>
  <si>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</si>
  <si>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</si>
  <si>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</si>
  <si>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</si>
  <si>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</si>
  <si>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</si>
  <si>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</si>
  <si>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</si>
  <si>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</si>
  <si>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</si>
  <si>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</si>
  <si>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</si>
  <si>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</si>
  <si>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</si>
  <si>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</si>
  <si>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</si>
  <si>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</si>
  <si>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</si>
  <si>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</si>
  <si>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</si>
  <si>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</si>
  <si>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</si>
  <si>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</si>
  <si>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</si>
  <si>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</si>
  <si>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</si>
  <si>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</si>
  <si>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</si>
  <si>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</si>
  <si>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</si>
  <si>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</si>
  <si>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</si>
  <si>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</si>
  <si>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</si>
  <si>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</si>
  <si>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</si>
  <si>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</si>
  <si>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</si>
  <si>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</si>
  <si>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</si>
  <si>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</si>
  <si>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</si>
  <si>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</si>
  <si>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</si>
  <si>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</si>
  <si>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</si>
  <si>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</si>
  <si>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</si>
  <si>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</si>
  <si>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</si>
  <si>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</si>
  <si>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</si>
  <si>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</si>
  <si>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</si>
  <si>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</si>
  <si>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</si>
  <si>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</si>
  <si>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</si>
  <si>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</si>
  <si>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</si>
  <si>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</si>
  <si>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</si>
  <si>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</si>
  <si>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</si>
  <si>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</si>
  <si>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</si>
  <si>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</si>
  <si>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</si>
  <si>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</si>
  <si>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</si>
  <si>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</si>
  <si>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</si>
  <si>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</si>
  <si>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</si>
  <si>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</si>
  <si>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</si>
  <si>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</si>
  <si>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</si>
  <si>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</si>
  <si>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</si>
  <si>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</si>
  <si>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</si>
  <si>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</si>
  <si>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</si>
  <si>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</si>
  <si>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</si>
  <si>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</si>
  <si>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</si>
  <si>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</si>
  <si>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</si>
  <si>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</si>
  <si>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</si>
  <si>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</si>
  <si>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</si>
  <si>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</si>
  <si>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</si>
  <si>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</si>
  <si>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</si>
  <si>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</si>
  <si>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</si>
  <si>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</si>
  <si>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</si>
  <si>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</si>
  <si>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</si>
  <si>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</si>
  <si>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</si>
  <si>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</si>
  <si>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</si>
  <si>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</si>
  <si>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</si>
  <si>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</si>
  <si>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</si>
  <si>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</si>
  <si>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</si>
  <si>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</si>
  <si>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</si>
  <si>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</si>
  <si>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</si>
  <si>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</si>
  <si>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</si>
  <si>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</si>
  <si>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</si>
  <si>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</si>
  <si>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</si>
  <si>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</si>
  <si>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</si>
  <si>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</si>
  <si>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</si>
  <si>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</si>
  <si>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</si>
  <si>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</si>
  <si>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</si>
  <si>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</si>
  <si>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</si>
  <si>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</si>
  <si>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</si>
  <si>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</si>
  <si>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</si>
  <si>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</si>
  <si>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</si>
  <si>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</si>
  <si>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</si>
  <si>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</si>
  <si>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</si>
  <si>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</si>
  <si>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</si>
  <si>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</si>
  <si>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</si>
  <si>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</si>
  <si>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</si>
  <si>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</si>
  <si>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</si>
  <si>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</si>
  <si>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</si>
  <si>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</si>
  <si>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</si>
  <si>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</si>
  <si>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</si>
  <si>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</si>
  <si>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</si>
  <si>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</si>
  <si>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</si>
  <si>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</si>
  <si>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</si>
  <si>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</si>
  <si>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</si>
  <si>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</si>
  <si>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</si>
  <si>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</si>
  <si>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</si>
  <si>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</si>
  <si>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</si>
  <si>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</si>
  <si>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</si>
  <si>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</si>
  <si>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</si>
  <si>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</si>
  <si>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</si>
  <si>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</si>
  <si>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</si>
  <si>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</si>
  <si>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</si>
  <si>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</si>
  <si>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</si>
  <si>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</si>
  <si>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</si>
  <si>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</si>
  <si>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</si>
  <si>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</si>
  <si>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</si>
  <si>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</si>
  <si>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</si>
  <si>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</si>
  <si>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</si>
  <si>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</si>
  <si>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</si>
  <si>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</si>
  <si>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</si>
  <si>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</si>
  <si>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</si>
  <si>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</si>
  <si>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</si>
  <si>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</si>
  <si>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</si>
  <si>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</si>
  <si>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</si>
  <si>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</si>
  <si>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</si>
  <si>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</si>
  <si>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</si>
  <si>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</si>
  <si>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</si>
  <si>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</si>
  <si>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</si>
  <si>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</si>
  <si>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</si>
  <si>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</si>
  <si>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</si>
  <si>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</si>
  <si>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</si>
  <si>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</si>
  <si>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</si>
  <si>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</si>
  <si>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</si>
  <si>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</si>
  <si>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</si>
  <si>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</si>
  <si>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</si>
  <si>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</si>
  <si>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</si>
  <si>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</si>
  <si>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</si>
  <si>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</si>
  <si>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</si>
  <si>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</si>
  <si>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</si>
  <si>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</si>
  <si>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</si>
  <si>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</si>
  <si>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</si>
  <si>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</si>
  <si>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</si>
  <si>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</si>
  <si>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</si>
  <si>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</si>
  <si>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</si>
  <si>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</si>
  <si>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</si>
  <si>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</si>
  <si>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</si>
  <si>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</si>
  <si>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</si>
  <si>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</si>
  <si>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</si>
  <si>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</si>
  <si>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</si>
  <si>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</si>
  <si>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</si>
  <si>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</si>
  <si>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</si>
  <si>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</si>
  <si>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</si>
  <si>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</si>
  <si>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</si>
  <si>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</si>
  <si>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</si>
  <si>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</si>
  <si>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</si>
  <si>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</si>
  <si>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</si>
  <si>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</si>
  <si>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</si>
  <si>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</si>
  <si>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</si>
  <si>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</si>
  <si>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</si>
  <si>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</si>
  <si>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</si>
  <si>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</si>
  <si>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</si>
  <si>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</si>
  <si>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</si>
  <si>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</si>
  <si>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</si>
  <si>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</si>
  <si>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</si>
  <si>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</si>
  <si>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</si>
  <si>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</si>
  <si>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</si>
  <si>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</si>
  <si>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</si>
  <si>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</si>
  <si>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</si>
  <si>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</si>
  <si>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</si>
  <si>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</si>
  <si>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</si>
  <si>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</si>
  <si>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</si>
  <si>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</si>
  <si>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</si>
  <si>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</si>
  <si>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</si>
  <si>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</si>
  <si>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</si>
  <si>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</si>
  <si>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</si>
  <si>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</si>
  <si>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</si>
  <si>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</si>
  <si>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</si>
  <si>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</si>
  <si>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</si>
  <si>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</si>
  <si>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</si>
  <si>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</si>
  <si>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</si>
  <si>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</si>
  <si>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</si>
  <si>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</si>
  <si>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</si>
  <si>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</si>
  <si>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</si>
  <si>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</si>
  <si>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</si>
  <si>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</si>
  <si>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</si>
  <si>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</si>
  <si>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</si>
  <si>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</si>
  <si>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</si>
  <si>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</si>
  <si>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</si>
  <si>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</si>
  <si>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</si>
  <si>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</si>
  <si>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</si>
  <si>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</si>
  <si>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</si>
  <si>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</si>
  <si>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</si>
  <si>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</si>
  <si>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</si>
  <si>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</si>
  <si>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</si>
  <si>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</si>
  <si>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</si>
  <si>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</si>
  <si>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</si>
  <si>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</si>
  <si>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</si>
  <si>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</si>
  <si>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</si>
  <si>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</si>
  <si>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</si>
  <si>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</si>
  <si>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</si>
  <si>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</si>
  <si>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</si>
  <si>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</si>
  <si>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</si>
  <si>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</si>
  <si>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</si>
  <si>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</si>
  <si>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</si>
  <si>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</si>
  <si>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</si>
  <si>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</si>
  <si>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</si>
  <si>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</si>
  <si>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</si>
  <si>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</si>
  <si>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</si>
  <si>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</si>
  <si>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</si>
  <si>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</si>
  <si>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</si>
  <si>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</si>
  <si>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</si>
  <si>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</si>
  <si>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</si>
  <si>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</si>
  <si>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</si>
  <si>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</si>
  <si>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</si>
  <si>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</si>
  <si>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</si>
  <si>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</si>
  <si>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</si>
  <si>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</si>
  <si>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</si>
  <si>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</si>
  <si>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</si>
  <si>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</si>
  <si>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</si>
  <si>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</si>
  <si>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</si>
  <si>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</si>
  <si>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</si>
  <si>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</si>
  <si>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</si>
  <si>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</si>
  <si>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</si>
  <si>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</si>
  <si>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</si>
  <si>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</si>
  <si>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</si>
  <si>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</si>
  <si>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</si>
  <si>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</si>
  <si>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</si>
  <si>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</si>
  <si>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</si>
  <si>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</si>
  <si>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</si>
  <si>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</si>
  <si>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</si>
  <si>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</si>
  <si>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</si>
  <si>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</si>
  <si>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</si>
  <si>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</si>
  <si>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</si>
  <si>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</si>
  <si>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</si>
  <si>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</si>
  <si>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</si>
  <si>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</si>
  <si>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</si>
  <si>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</si>
  <si>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</si>
  <si>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</si>
  <si>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</si>
  <si>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</si>
  <si>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</si>
  <si>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</si>
  <si>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</si>
  <si>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</si>
  <si>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</si>
  <si>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</si>
  <si>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</si>
  <si>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</si>
  <si>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</si>
  <si>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</si>
  <si>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</si>
  <si>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</si>
  <si>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</si>
  <si>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</si>
  <si>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</si>
  <si>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</si>
  <si>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</si>
  <si>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</si>
  <si>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</si>
  <si>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</si>
  <si>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</si>
  <si>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</si>
  <si>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</si>
  <si>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</si>
  <si>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</si>
  <si>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</si>
  <si>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</si>
  <si>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</si>
  <si>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</si>
  <si>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</si>
  <si>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</si>
  <si>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</si>
  <si>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</si>
  <si>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</si>
  <si>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</si>
  <si>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</si>
  <si>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</si>
  <si>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</si>
  <si>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</si>
  <si>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</si>
  <si>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</si>
  <si>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</si>
  <si>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</si>
  <si>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</si>
  <si>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</si>
  <si>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</si>
  <si>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</si>
  <si>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</si>
  <si>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</si>
  <si>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</si>
  <si>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</si>
  <si>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</si>
  <si>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</si>
  <si>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</si>
  <si>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</si>
  <si>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</si>
  <si>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</si>
  <si>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</si>
  <si>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</si>
  <si>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</si>
  <si>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</si>
  <si>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</si>
  <si>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</si>
  <si>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</si>
  <si>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</si>
  <si>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</si>
  <si>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</si>
  <si>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</si>
  <si>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</si>
  <si>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</si>
  <si>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</si>
  <si>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</si>
  <si>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</si>
  <si>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</si>
  <si>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</si>
  <si>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</si>
  <si>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</si>
  <si>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</si>
  <si>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</si>
  <si>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</si>
  <si>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</si>
  <si>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</si>
  <si>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</si>
  <si>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</si>
  <si>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</si>
  <si>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</si>
  <si>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</si>
  <si>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</si>
  <si>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</si>
  <si>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</si>
  <si>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</si>
  <si>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</si>
  <si>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</si>
  <si>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</si>
  <si>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</si>
  <si>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</si>
  <si>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</si>
  <si>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</si>
  <si>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</si>
  <si>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</si>
  <si>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</si>
  <si>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</si>
  <si>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</si>
  <si>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</si>
  <si>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</si>
  <si>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</si>
  <si>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</si>
  <si>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</si>
  <si>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</si>
  <si>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</si>
  <si>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</si>
  <si>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</si>
  <si>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</si>
  <si>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</si>
  <si>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</si>
  <si>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</si>
  <si>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</si>
  <si>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</si>
  <si>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</si>
  <si>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</si>
  <si>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</si>
  <si>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</si>
  <si>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</si>
  <si>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</si>
  <si>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</si>
  <si>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</si>
  <si>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</si>
  <si>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</si>
  <si>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</si>
  <si>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</si>
  <si>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</si>
  <si>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</si>
  <si>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</si>
  <si>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</si>
  <si>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</si>
  <si>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</si>
  <si>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</si>
  <si>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</si>
  <si>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</si>
  <si>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</si>
  <si>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</si>
  <si>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</si>
  <si>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</si>
  <si>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</si>
  <si>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</si>
  <si>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</si>
  <si>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</si>
  <si>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</si>
  <si>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</si>
  <si>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</si>
  <si>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</si>
  <si>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</si>
  <si>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</si>
  <si>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</si>
  <si>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</si>
  <si>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</si>
  <si>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</si>
  <si>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</si>
  <si>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</si>
  <si>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</si>
  <si>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</si>
  <si>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</si>
  <si>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</si>
  <si>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</si>
  <si>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</si>
  <si>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</si>
  <si>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</si>
  <si>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</si>
  <si>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</si>
  <si>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</si>
  <si>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</si>
  <si>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</si>
  <si>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</si>
  <si>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</si>
  <si>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</si>
  <si>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</si>
  <si>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</si>
  <si>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</si>
  <si>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</si>
  <si>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</si>
  <si>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</si>
  <si>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</si>
  <si>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</si>
  <si>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</si>
  <si>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</si>
  <si>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</si>
  <si>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</si>
  <si>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</si>
  <si>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</si>
  <si>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</si>
  <si>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</si>
  <si>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</si>
  <si>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</si>
  <si>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</si>
  <si>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</si>
  <si>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</si>
  <si>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</si>
  <si>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</si>
  <si>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</si>
  <si>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</si>
  <si>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</si>
  <si>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</si>
  <si>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</si>
  <si>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</si>
  <si>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</si>
  <si>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</si>
  <si>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</si>
  <si>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</si>
  <si>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</si>
  <si>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</si>
  <si>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</si>
  <si>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</si>
  <si>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</si>
  <si>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</si>
  <si>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</si>
  <si>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</si>
  <si>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</si>
  <si>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</si>
  <si>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</si>
  <si>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</si>
  <si>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</si>
  <si>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</si>
  <si>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</si>
  <si>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</si>
  <si>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</si>
  <si>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</si>
  <si>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</si>
  <si>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</si>
  <si>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</si>
  <si>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</si>
  <si>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</si>
  <si>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</si>
  <si>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</si>
  <si>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</si>
  <si>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</si>
  <si>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</si>
  <si>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</si>
  <si>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</si>
  <si>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</si>
  <si>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</si>
  <si>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</si>
  <si>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</si>
  <si>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</si>
  <si>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</si>
  <si>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</si>
  <si>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</si>
  <si>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</si>
  <si>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</si>
  <si>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</si>
  <si>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</si>
  <si>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</si>
  <si>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</si>
  <si>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</si>
  <si>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</si>
  <si>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</si>
  <si>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</si>
  <si>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</si>
  <si>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</si>
  <si>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</si>
  <si>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</si>
  <si>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</si>
  <si>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</si>
  <si>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</si>
  <si>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</si>
  <si>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</si>
  <si>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</si>
  <si>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</si>
  <si>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</si>
  <si>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</si>
  <si>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</si>
  <si>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</si>
  <si>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</si>
  <si>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</si>
  <si>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</si>
  <si>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</si>
  <si>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</si>
  <si>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</si>
  <si>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</si>
  <si>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</si>
  <si>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</si>
  <si>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</si>
  <si>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</si>
  <si>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</si>
  <si>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</si>
  <si>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</si>
  <si>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</si>
  <si>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</si>
  <si>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</si>
  <si>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</si>
  <si>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</si>
  <si>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</si>
  <si>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</si>
  <si>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</si>
  <si>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</si>
  <si>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</si>
  <si>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</si>
  <si>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</si>
  <si>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</si>
  <si>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</si>
  <si>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</si>
  <si>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</si>
  <si>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</si>
  <si>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</si>
  <si>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</si>
  <si>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</si>
  <si>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</si>
  <si>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</si>
  <si>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</si>
  <si>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</si>
  <si>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</si>
  <si>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</si>
  <si>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</si>
  <si>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</si>
  <si>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</si>
  <si>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</si>
  <si>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</si>
  <si>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</si>
  <si>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</si>
  <si>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</si>
  <si>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</si>
  <si>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</si>
  <si>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</si>
  <si>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</si>
  <si>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</si>
  <si>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</si>
  <si>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</si>
  <si>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</si>
  <si>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</si>
  <si>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</si>
  <si>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</si>
  <si>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</si>
  <si>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</si>
  <si>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</si>
  <si>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</si>
  <si>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</si>
  <si>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</si>
  <si>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</si>
  <si>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</si>
  <si>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</si>
  <si>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</si>
  <si>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</si>
  <si>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</si>
  <si>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</si>
  <si>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</si>
  <si>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</si>
  <si>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</si>
  <si>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</si>
  <si>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</si>
  <si>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</si>
  <si>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</si>
  <si>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</si>
  <si>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</si>
  <si>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</si>
  <si>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</si>
  <si>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</si>
  <si>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</si>
  <si>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</si>
  <si>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</si>
  <si>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</si>
  <si>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</si>
  <si>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</si>
  <si>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</si>
  <si>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</si>
  <si>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</si>
  <si>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</si>
  <si>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</si>
  <si>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</si>
  <si>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</si>
  <si>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</si>
  <si>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</si>
  <si>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</si>
  <si>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</si>
  <si>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</si>
  <si>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</si>
  <si>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</si>
  <si>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</si>
  <si>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</si>
  <si>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</si>
  <si>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</si>
  <si>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</si>
  <si>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</si>
  <si>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</si>
  <si>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</si>
  <si>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</si>
  <si>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</si>
  <si>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</si>
  <si>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</si>
  <si>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</si>
  <si>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</si>
  <si>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</si>
  <si>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</si>
  <si>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</si>
  <si>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</si>
  <si>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</si>
  <si>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</si>
  <si>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</si>
  <si>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</si>
  <si>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</si>
  <si>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</si>
  <si>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</si>
  <si>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</si>
  <si>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</si>
  <si>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</si>
  <si>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</si>
  <si>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</si>
  <si>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</si>
  <si>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</si>
  <si>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</si>
  <si>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</si>
  <si>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</si>
  <si>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</si>
  <si>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</si>
  <si>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</si>
  <si>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</si>
  <si>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</si>
  <si>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</si>
  <si>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</si>
  <si>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</si>
  <si>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</si>
  <si>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</si>
  <si>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</si>
  <si>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</si>
  <si>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</si>
  <si>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</si>
  <si>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</si>
  <si>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</si>
  <si>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</si>
  <si>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</si>
  <si>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</si>
  <si>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</si>
  <si>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</si>
  <si>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</si>
  <si>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</si>
  <si>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</si>
  <si>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</si>
  <si>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</si>
  <si>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</si>
  <si>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</si>
  <si>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</si>
  <si>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</si>
  <si>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</si>
  <si>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</si>
  <si>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</si>
  <si>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</si>
  <si>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</si>
  <si>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</si>
  <si>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</si>
  <si>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</si>
  <si>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</si>
  <si>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</si>
  <si>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</si>
  <si>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</si>
  <si>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</si>
  <si>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</si>
  <si>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</si>
  <si>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</si>
  <si>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</si>
  <si>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</si>
  <si>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</si>
  <si>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</si>
  <si>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</si>
  <si>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</si>
  <si>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</si>
  <si>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</si>
  <si>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</si>
  <si>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</si>
  <si>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</si>
  <si>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</si>
  <si>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</si>
  <si>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</si>
  <si>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</si>
  <si>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</si>
  <si>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</si>
  <si>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</si>
  <si>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</si>
  <si>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</si>
  <si>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</si>
  <si>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</si>
  <si>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</si>
  <si>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</si>
  <si>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</si>
  <si>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</si>
  <si>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</si>
  <si>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</si>
  <si>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</si>
  <si>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</si>
  <si>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</si>
  <si>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</si>
  <si>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</si>
  <si>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</si>
  <si>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</si>
  <si>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</si>
  <si>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</si>
  <si>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</si>
  <si>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</si>
  <si>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</si>
  <si>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</si>
  <si>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</si>
  <si>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</si>
  <si>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</si>
  <si>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</si>
  <si>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</si>
  <si>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</si>
  <si>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</si>
  <si>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</si>
  <si>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</si>
  <si>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</si>
  <si>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</si>
  <si>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</si>
  <si>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</si>
  <si>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</si>
  <si>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</si>
  <si>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</si>
  <si>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</si>
  <si>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</si>
  <si>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</si>
  <si>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</si>
  <si>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</si>
  <si>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</si>
  <si>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</si>
  <si>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</si>
  <si>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</si>
  <si>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</si>
  <si>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</si>
  <si>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</si>
  <si>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</si>
  <si>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</si>
  <si>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</si>
  <si>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</si>
  <si>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</si>
  <si>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</si>
  <si>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</si>
  <si>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</si>
  <si>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</si>
  <si>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</si>
  <si>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</si>
  <si>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</si>
  <si>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</si>
  <si>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</si>
  <si>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</si>
  <si>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</si>
  <si>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</si>
  <si>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</si>
  <si>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</si>
  <si>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</si>
  <si>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</si>
  <si>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</si>
  <si>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</si>
  <si>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</si>
  <si>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</si>
  <si>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</si>
  <si>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</si>
  <si>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</si>
  <si>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</si>
  <si>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</si>
  <si>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</si>
  <si>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</si>
  <si>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</si>
  <si>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</si>
  <si>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</si>
  <si>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</si>
  <si>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</si>
  <si>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</si>
  <si>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</si>
  <si>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</si>
  <si>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</si>
  <si>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</si>
  <si>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</si>
  <si>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</si>
  <si>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</si>
  <si>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</si>
  <si>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</si>
  <si>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</si>
  <si>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</si>
  <si>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</si>
  <si>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</si>
  <si>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</si>
  <si>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</si>
  <si>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</si>
  <si>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</si>
  <si>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</si>
  <si>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</si>
  <si>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</si>
  <si>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</si>
  <si>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</si>
  <si>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</si>
  <si>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</si>
  <si>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</si>
  <si>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</si>
  <si>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</si>
  <si>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</si>
  <si>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</si>
  <si>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</si>
  <si>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</si>
  <si>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</si>
  <si>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</si>
  <si>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</si>
  <si>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</si>
  <si>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</si>
  <si>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</si>
  <si>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</si>
  <si>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</si>
  <si>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</si>
  <si>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</si>
  <si>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</si>
  <si>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</si>
  <si>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</si>
  <si>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</si>
  <si>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</si>
  <si>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</si>
  <si>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</si>
  <si>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</si>
  <si>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</si>
  <si>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</si>
  <si>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</si>
  <si>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</si>
  <si>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</si>
  <si>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</si>
  <si>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</si>
  <si>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</si>
  <si>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</si>
  <si>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</si>
  <si>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</si>
  <si>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</si>
  <si>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</si>
  <si>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</si>
  <si>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</si>
  <si>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</si>
  <si>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</si>
  <si>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</si>
  <si>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</si>
  <si>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</si>
  <si>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</si>
  <si>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</si>
  <si>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</si>
  <si>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</si>
  <si>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</si>
  <si>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</si>
  <si>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</si>
  <si>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</si>
  <si>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</si>
  <si>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</si>
  <si>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</si>
  <si>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</si>
  <si>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</si>
  <si>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</si>
  <si>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</si>
  <si>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</si>
  <si>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</si>
  <si>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</si>
  <si>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</si>
  <si>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</si>
  <si>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</si>
  <si>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</si>
  <si>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</si>
  <si>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</si>
  <si>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</si>
  <si>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</si>
  <si>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</si>
  <si>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</si>
  <si>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</si>
  <si>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</si>
  <si>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</si>
  <si>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</si>
  <si>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</si>
  <si>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</si>
  <si>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</si>
  <si>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</si>
  <si>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</si>
  <si>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</si>
  <si>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</si>
  <si>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</si>
  <si>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</si>
  <si>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</si>
  <si>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</si>
  <si>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</si>
  <si>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</si>
  <si>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</si>
  <si>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</si>
  <si>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</si>
  <si>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</si>
  <si>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</si>
  <si>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</si>
  <si>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</si>
  <si>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</si>
  <si>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</si>
  <si>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</si>
  <si>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</si>
  <si>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</si>
  <si>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</si>
  <si>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</si>
  <si>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</si>
  <si>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</si>
  <si>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</si>
  <si>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</si>
  <si>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</si>
  <si>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</si>
  <si>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</si>
  <si>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</si>
  <si>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</si>
  <si>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</si>
  <si>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</si>
  <si>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</si>
  <si>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</si>
  <si>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</si>
  <si>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</si>
  <si>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</si>
  <si>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</si>
  <si>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</si>
  <si>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</si>
  <si>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</si>
  <si>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</si>
  <si>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</si>
  <si>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</si>
  <si>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</si>
  <si>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</si>
  <si>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</si>
  <si>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</si>
  <si>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</si>
  <si>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</si>
  <si>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</si>
  <si>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</si>
  <si>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</si>
  <si>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</si>
  <si>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</si>
  <si>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</si>
  <si>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</si>
  <si>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</si>
  <si>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</si>
  <si>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</si>
  <si>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</si>
  <si>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</si>
  <si>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</si>
  <si>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</si>
  <si>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</si>
  <si>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</si>
  <si>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</si>
  <si>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</si>
  <si>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</si>
  <si>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</si>
  <si>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</si>
  <si>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</si>
  <si>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</si>
  <si>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</si>
  <si>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</si>
  <si>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</si>
  <si>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</si>
  <si>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</si>
  <si>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</si>
  <si>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</si>
  <si>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</si>
  <si>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</si>
  <si>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</si>
  <si>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</si>
  <si>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</si>
  <si>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</si>
  <si>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</si>
  <si>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</si>
  <si>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</si>
  <si>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</si>
  <si>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</si>
  <si>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</si>
  <si>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</si>
  <si>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</si>
  <si>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</si>
  <si>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</si>
  <si>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</si>
  <si>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</si>
  <si>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</si>
  <si>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</si>
  <si>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</si>
  <si>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</si>
  <si>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</si>
  <si>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</si>
  <si>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</si>
  <si>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</si>
  <si>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</si>
  <si>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</si>
  <si>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</si>
  <si>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</si>
  <si>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</si>
  <si>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</si>
  <si>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</si>
  <si>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</si>
  <si>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</si>
  <si>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</si>
  <si>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</si>
  <si>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</si>
  <si>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</si>
  <si>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</si>
  <si>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</si>
  <si>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</si>
  <si>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</si>
  <si>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</si>
  <si>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</si>
  <si>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</si>
  <si>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</si>
  <si>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</si>
  <si>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</si>
  <si>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</si>
  <si>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</si>
  <si>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</si>
  <si>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</si>
  <si>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</si>
  <si>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</si>
  <si>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</si>
  <si>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</si>
  <si>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</si>
  <si>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</si>
  <si>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</si>
  <si>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</si>
  <si>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</si>
  <si>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</si>
  <si>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</si>
  <si>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</si>
  <si>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</si>
  <si>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</si>
  <si>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</si>
  <si>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</si>
  <si>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</si>
  <si>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</si>
  <si>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</si>
  <si>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</si>
  <si>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</si>
  <si>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</si>
  <si>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</si>
  <si>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</si>
  <si>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</si>
  <si>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</si>
  <si>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</si>
  <si>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</si>
  <si>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</si>
  <si>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</si>
  <si>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</si>
  <si>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</si>
  <si>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</si>
  <si>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</si>
  <si>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</si>
  <si>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</si>
  <si>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</si>
  <si>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</si>
  <si>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</si>
  <si>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</si>
  <si>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</si>
  <si>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</si>
  <si>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</si>
  <si>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</si>
  <si>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</si>
  <si>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</si>
  <si>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</si>
  <si>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</si>
  <si>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</si>
  <si>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</si>
  <si>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</si>
  <si>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</si>
  <si>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</si>
  <si>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</si>
  <si>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</si>
  <si>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</si>
  <si>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</si>
  <si>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</si>
  <si>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</si>
  <si>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</si>
  <si>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</si>
  <si>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</si>
  <si>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</si>
  <si>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</si>
  <si>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</si>
  <si>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</si>
  <si>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</si>
  <si>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</si>
  <si>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</si>
  <si>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</si>
  <si>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</si>
  <si>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</si>
  <si>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</si>
  <si>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</si>
  <si>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</si>
  <si>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</si>
  <si>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</si>
  <si>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</si>
  <si>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</si>
  <si>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</si>
  <si>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</si>
  <si>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</si>
  <si>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</si>
  <si>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</si>
  <si>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</si>
  <si>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</si>
  <si>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</si>
  <si>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</si>
  <si>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</si>
  <si>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</si>
  <si>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</si>
  <si>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</si>
  <si>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</si>
  <si>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</si>
  <si>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</si>
  <si>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</si>
  <si>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</si>
  <si>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</si>
  <si>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</si>
  <si>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</si>
  <si>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</si>
  <si>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</si>
  <si>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</si>
  <si>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</si>
  <si>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</si>
  <si>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</si>
  <si>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</si>
  <si>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</si>
  <si>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</si>
  <si>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</si>
  <si>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</si>
  <si>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</si>
  <si>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</si>
  <si>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</si>
  <si>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</si>
  <si>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</si>
  <si>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</si>
  <si>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</si>
  <si>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</si>
  <si>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</si>
  <si>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</si>
  <si>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</si>
  <si>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</si>
  <si>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</si>
  <si>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</si>
  <si>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</si>
  <si>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</si>
  <si>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</si>
  <si>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</si>
  <si>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</si>
  <si>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</si>
  <si>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</si>
  <si>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</si>
  <si>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</si>
  <si>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</si>
  <si>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</si>
  <si>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</si>
  <si>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</si>
  <si>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</si>
  <si>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</si>
  <si>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</si>
  <si>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</si>
  <si>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</si>
  <si>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</si>
  <si>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</si>
  <si>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</si>
  <si>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</si>
  <si>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</si>
  <si>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</si>
  <si>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</si>
  <si>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</si>
  <si>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</si>
  <si>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</si>
  <si>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</si>
  <si>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</si>
  <si>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</si>
  <si>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</si>
  <si>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</si>
  <si>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</si>
  <si>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</si>
  <si>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</si>
  <si>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</si>
  <si>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</si>
  <si>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</si>
  <si>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</si>
  <si>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</si>
  <si>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</si>
  <si>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</si>
  <si>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</si>
  <si>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</si>
  <si>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</si>
  <si>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</si>
  <si>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</si>
  <si>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</si>
  <si>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</si>
  <si>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</si>
  <si>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</si>
  <si>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</si>
  <si>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</si>
  <si>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</si>
  <si>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</si>
  <si>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</si>
  <si>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</si>
  <si>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</si>
  <si>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</si>
  <si>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</si>
  <si>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</si>
  <si>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</si>
  <si>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</si>
  <si>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</si>
  <si>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</si>
  <si>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</si>
  <si>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</si>
  <si>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</si>
  <si>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</si>
  <si>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</si>
  <si>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</si>
  <si>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</si>
  <si>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</si>
  <si>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</si>
  <si>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</si>
  <si>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</si>
  <si>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</si>
  <si>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</si>
  <si>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</si>
  <si>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</si>
  <si>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</si>
  <si>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</si>
  <si>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</si>
  <si>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</si>
  <si>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</si>
  <si>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</si>
  <si>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</si>
  <si>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</si>
  <si>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</si>
  <si>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</si>
  <si>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</si>
  <si>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</si>
  <si>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</si>
  <si>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</si>
  <si>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</si>
  <si>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</si>
  <si>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</si>
  <si>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</si>
  <si>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</si>
  <si>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</si>
  <si>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</si>
  <si>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</si>
  <si>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</si>
  <si>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</si>
  <si>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</si>
  <si>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</si>
  <si>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</si>
  <si>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</si>
  <si>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</si>
  <si>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</si>
  <si>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</si>
  <si>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</si>
  <si>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</si>
  <si>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</si>
  <si>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</si>
  <si>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</si>
  <si>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</si>
  <si>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</si>
  <si>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</si>
  <si>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</si>
  <si>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</si>
  <si>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</si>
  <si>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</si>
  <si>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</si>
  <si>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</si>
  <si>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</si>
  <si>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</si>
  <si>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</si>
  <si>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</si>
  <si>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</si>
  <si>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</si>
  <si>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</si>
  <si>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</si>
  <si>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</si>
  <si>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</si>
  <si>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</si>
  <si>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</si>
  <si>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</si>
  <si>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</si>
  <si>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</si>
  <si>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</si>
  <si>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</si>
  <si>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</si>
  <si>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</si>
  <si>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</si>
  <si>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</si>
  <si>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</si>
  <si>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</si>
  <si>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</si>
  <si>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</si>
  <si>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</si>
  <si>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</si>
  <si>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</si>
  <si>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</si>
  <si>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</si>
  <si>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</si>
  <si>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</si>
  <si>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</si>
  <si>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</si>
  <si>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</si>
  <si>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</si>
  <si>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</si>
  <si>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</si>
  <si>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</si>
  <si>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</si>
  <si>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</si>
  <si>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</si>
  <si>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</si>
  <si>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</si>
  <si>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</si>
  <si>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</si>
  <si>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</si>
  <si>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</si>
  <si>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</si>
  <si>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</si>
  <si>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</si>
  <si>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</si>
  <si>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</si>
  <si>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</si>
  <si>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</si>
  <si>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</si>
  <si>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</si>
  <si>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</si>
  <si>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</si>
  <si>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</si>
  <si>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</si>
  <si>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</si>
  <si>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</si>
  <si>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</si>
  <si>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</si>
  <si>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</si>
  <si>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</si>
  <si>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</si>
  <si>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</si>
  <si>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</si>
  <si>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</si>
  <si>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</si>
  <si>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</si>
  <si>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</si>
  <si>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</si>
  <si>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</si>
  <si>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</si>
  <si>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</si>
  <si>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</si>
  <si>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</si>
  <si>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</si>
  <si>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</si>
  <si>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</si>
  <si>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</si>
  <si>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</si>
  <si>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</si>
  <si>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</si>
  <si>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</si>
  <si>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</si>
  <si>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</si>
  <si>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</si>
  <si>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</si>
  <si>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</si>
  <si>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</si>
  <si>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</si>
  <si>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</si>
  <si>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</si>
  <si>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</si>
  <si>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</si>
  <si>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</si>
  <si>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</si>
  <si>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</si>
  <si>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</si>
  <si>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</si>
  <si>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</si>
  <si>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</si>
  <si>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</si>
  <si>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</si>
  <si>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</si>
  <si>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</si>
  <si>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</si>
  <si>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</si>
  <si>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</si>
  <si>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</si>
  <si>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</si>
  <si>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</si>
  <si>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</si>
  <si>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</si>
  <si>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</si>
  <si>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</si>
  <si>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</si>
  <si>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</si>
  <si>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</si>
  <si>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</si>
  <si>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</si>
  <si>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</si>
  <si>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</si>
  <si>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</si>
  <si>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</si>
  <si>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</si>
  <si>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</si>
  <si>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</si>
  <si>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</si>
  <si>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</si>
  <si>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</si>
  <si>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</si>
  <si>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</si>
  <si>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</si>
  <si>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</si>
  <si>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</si>
  <si>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</si>
  <si>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</si>
  <si>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</si>
  <si>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</si>
  <si>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</si>
  <si>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</si>
  <si>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</si>
  <si>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</si>
  <si>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</si>
  <si>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</si>
  <si>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</si>
  <si>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</si>
  <si>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</si>
  <si>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</si>
  <si>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</si>
  <si>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</si>
  <si>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</si>
  <si>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</si>
  <si>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</si>
  <si>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</si>
  <si>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</si>
  <si>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</si>
  <si>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</si>
  <si>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</si>
  <si>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</si>
  <si>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</si>
  <si>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</si>
  <si>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</si>
  <si>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</si>
  <si>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</si>
  <si>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</si>
  <si>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</si>
  <si>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</si>
  <si>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</si>
  <si>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</si>
  <si>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</si>
  <si>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</si>
  <si>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</si>
  <si>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</si>
  <si>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</si>
  <si>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</si>
  <si>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</si>
  <si>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</si>
  <si>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</si>
  <si>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</si>
  <si>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</si>
  <si>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</si>
  <si>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</si>
  <si>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</si>
  <si>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</si>
  <si>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</si>
  <si>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</si>
  <si>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</si>
  <si>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</si>
  <si>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</si>
  <si>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</si>
  <si>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</si>
  <si>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</si>
  <si>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</si>
  <si>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</si>
  <si>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</si>
  <si>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</si>
  <si>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</si>
  <si>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</si>
  <si>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</si>
  <si>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</si>
  <si>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</si>
  <si>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</si>
  <si>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</si>
  <si>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</si>
  <si>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</si>
  <si>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</si>
  <si>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</si>
  <si>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</si>
  <si>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</si>
  <si>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</si>
  <si>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</si>
  <si>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</si>
  <si>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</si>
  <si>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</si>
  <si>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</si>
  <si>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</si>
  <si>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</si>
  <si>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</si>
  <si>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</si>
  <si>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</si>
  <si>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</si>
  <si>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</si>
  <si>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</si>
  <si>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</si>
  <si>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</si>
  <si>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</si>
  <si>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</si>
  <si>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</si>
  <si>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</si>
  <si>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</si>
  <si>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</si>
  <si>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</si>
  <si>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</si>
  <si>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</si>
  <si>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</si>
  <si>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</si>
  <si>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</si>
  <si>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</si>
  <si>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</si>
  <si>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</si>
  <si>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</si>
  <si>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</si>
  <si>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</si>
  <si>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</si>
  <si>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</si>
  <si>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</si>
  <si>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</si>
  <si>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</si>
  <si>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</si>
  <si>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</si>
  <si>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</si>
  <si>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</si>
  <si>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</si>
  <si>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</si>
  <si>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</si>
  <si>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</si>
  <si>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</si>
  <si>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</si>
  <si>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</si>
  <si>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</si>
  <si>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</si>
  <si>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</si>
  <si>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</si>
  <si>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</si>
  <si>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</si>
  <si>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</si>
  <si>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</si>
  <si>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</si>
  <si>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</si>
  <si>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</si>
  <si>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</si>
  <si>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</si>
  <si>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</si>
  <si>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</si>
  <si>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</si>
  <si>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</si>
  <si>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</si>
  <si>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</si>
  <si>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</si>
  <si>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</si>
  <si>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</si>
  <si>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</si>
  <si>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</si>
  <si>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</si>
  <si>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</si>
  <si>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</si>
  <si>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</si>
  <si>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</si>
  <si>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</si>
  <si>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</si>
  <si>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</si>
  <si>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</si>
  <si>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</si>
  <si>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</si>
  <si>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</si>
  <si>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</si>
  <si>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</si>
  <si>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</si>
  <si>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</si>
  <si>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</si>
  <si>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</si>
  <si>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</si>
  <si>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</si>
  <si>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</si>
  <si>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</si>
  <si>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</si>
  <si>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</si>
  <si>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</si>
  <si>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</si>
  <si>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</si>
  <si>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</si>
  <si>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</si>
  <si>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</si>
  <si>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</si>
  <si>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</si>
  <si>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</si>
  <si>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</si>
  <si>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</si>
  <si>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</si>
  <si>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</si>
  <si>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</si>
  <si>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</si>
  <si>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</si>
  <si>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</si>
  <si>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</si>
  <si>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</si>
  <si>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</si>
  <si>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</si>
  <si>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</si>
  <si>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</si>
  <si>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</si>
  <si>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</si>
  <si>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</si>
  <si>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</si>
  <si>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</si>
  <si>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</si>
  <si>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</si>
  <si>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</si>
  <si>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</si>
  <si>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</si>
  <si>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</si>
  <si>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</si>
  <si>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</si>
  <si>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</si>
  <si>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</si>
  <si>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</si>
  <si>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</si>
  <si>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</si>
  <si>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</si>
  <si>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</si>
  <si>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</si>
  <si>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</si>
  <si>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</si>
  <si>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</si>
  <si>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</si>
  <si>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</si>
  <si>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</si>
  <si>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</si>
  <si>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</si>
  <si>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</si>
  <si>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</si>
  <si>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</si>
  <si>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</si>
  <si>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</si>
  <si>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</si>
  <si>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</si>
  <si>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</si>
  <si>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</si>
  <si>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</si>
  <si>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</si>
  <si>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</si>
  <si>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</si>
  <si>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</si>
  <si>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</si>
  <si>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</si>
  <si>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</si>
  <si>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</si>
  <si>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</si>
  <si>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</si>
  <si>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</si>
  <si>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</si>
  <si>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</si>
  <si>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</si>
  <si>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</si>
  <si>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</si>
  <si>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</si>
  <si>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</si>
  <si>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</si>
  <si>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</si>
  <si>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</si>
  <si>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</si>
  <si>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</si>
  <si>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</si>
  <si>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</si>
  <si>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</si>
  <si>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</si>
  <si>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</si>
  <si>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</si>
  <si>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</si>
  <si>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</si>
  <si>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</si>
  <si>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</si>
  <si>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</si>
  <si>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</si>
  <si>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</si>
  <si>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</si>
  <si>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</si>
  <si>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</si>
  <si>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</si>
  <si>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</si>
  <si>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</si>
  <si>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</si>
  <si>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</si>
  <si>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</si>
  <si>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</si>
  <si>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</si>
  <si>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</si>
  <si>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</si>
  <si>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</si>
  <si>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</si>
  <si>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</si>
  <si>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</si>
  <si>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</si>
  <si>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</si>
  <si>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</si>
  <si>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</si>
  <si>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</si>
  <si>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</si>
  <si>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</si>
  <si>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</si>
  <si>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</si>
  <si>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</si>
  <si>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</si>
  <si>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</si>
  <si>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</si>
  <si>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</si>
  <si>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</si>
  <si>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</si>
  <si>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</si>
  <si>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</si>
  <si>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</si>
  <si>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</si>
  <si>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</si>
  <si>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</si>
  <si>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</si>
  <si>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</si>
  <si>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</si>
  <si>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</si>
  <si>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</si>
  <si>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</si>
  <si>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</si>
  <si>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</si>
  <si>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</si>
  <si>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</si>
  <si>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</si>
  <si>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</si>
  <si>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</si>
  <si>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</si>
  <si>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</si>
  <si>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</si>
  <si>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</si>
  <si>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</si>
  <si>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</si>
  <si>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</si>
  <si>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</si>
  <si>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</si>
  <si>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</si>
  <si>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</si>
  <si>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</si>
  <si>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</si>
  <si>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</si>
  <si>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</si>
  <si>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</si>
  <si>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</si>
  <si>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</si>
  <si>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</si>
  <si>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</si>
  <si>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</si>
  <si>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</si>
  <si>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</si>
  <si>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</si>
  <si>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</si>
  <si>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</si>
  <si>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</si>
  <si>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</si>
  <si>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</si>
  <si>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</si>
  <si>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</si>
  <si>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</si>
  <si>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</si>
  <si>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</si>
  <si>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</si>
  <si>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</si>
  <si>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</si>
  <si>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</si>
  <si>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</si>
  <si>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</si>
  <si>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</si>
  <si>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</si>
  <si>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</si>
  <si>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</si>
  <si>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</si>
  <si>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</si>
  <si>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</si>
  <si>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</si>
  <si>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</si>
  <si>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</si>
  <si>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</si>
  <si>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</si>
  <si>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</si>
  <si>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</si>
  <si>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</si>
  <si>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</si>
  <si>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</si>
  <si>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</si>
  <si>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</si>
  <si>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</si>
  <si>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</si>
  <si>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</si>
  <si>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</si>
  <si>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</si>
  <si>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</si>
  <si>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</si>
  <si>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</si>
  <si>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</si>
  <si>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</si>
  <si>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</si>
  <si>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</si>
  <si>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</si>
  <si>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</si>
  <si>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</si>
  <si>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</si>
  <si>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</si>
  <si>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</si>
  <si>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</si>
  <si>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</si>
  <si>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</si>
  <si>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</si>
  <si>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</si>
  <si>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</si>
  <si>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</si>
  <si>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</si>
  <si>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</si>
  <si>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</si>
  <si>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</si>
  <si>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</si>
  <si>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</si>
  <si>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</si>
  <si>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</si>
  <si>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</si>
  <si>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</si>
  <si>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</si>
  <si>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</si>
  <si>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</si>
  <si>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</si>
  <si>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</si>
  <si>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</si>
  <si>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</si>
  <si>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</si>
  <si>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</si>
  <si>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</si>
  <si>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</si>
  <si>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</si>
  <si>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</si>
  <si>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</si>
  <si>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</si>
  <si>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</si>
  <si>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</si>
  <si>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</si>
  <si>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</si>
  <si>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</si>
  <si>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</si>
  <si>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</si>
  <si>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</si>
  <si>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</si>
  <si>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</si>
  <si>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</si>
  <si>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</si>
  <si>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</si>
  <si>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</si>
  <si>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</si>
  <si>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</si>
  <si>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</si>
  <si>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</si>
  <si>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</si>
  <si>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</si>
  <si>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</si>
  <si>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</si>
  <si>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</si>
  <si>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</si>
  <si>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</si>
  <si>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</si>
  <si>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</si>
  <si>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</si>
  <si>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</si>
  <si>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</si>
  <si>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</si>
  <si>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</si>
  <si>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</si>
  <si>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</si>
  <si>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</si>
  <si>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</si>
  <si>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</si>
  <si>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</si>
  <si>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</si>
  <si>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</si>
  <si>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</si>
  <si>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</si>
  <si>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</si>
  <si>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</si>
  <si>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</si>
  <si>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</si>
  <si>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</si>
  <si>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</si>
  <si>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</si>
  <si>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</si>
  <si>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</si>
  <si>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</si>
  <si>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</si>
  <si>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</si>
  <si>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</si>
  <si>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</si>
  <si>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</si>
  <si>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</si>
  <si>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</si>
  <si>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</si>
  <si>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</si>
  <si>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</si>
  <si>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</si>
  <si>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</si>
  <si>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</si>
  <si>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</si>
  <si>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</si>
  <si>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</si>
  <si>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</si>
  <si>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</si>
  <si>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</si>
  <si>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</si>
  <si>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</si>
  <si>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</si>
  <si>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</si>
  <si>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</si>
  <si>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</si>
  <si>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</si>
  <si>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</si>
  <si>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</si>
  <si>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</si>
  <si>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</si>
  <si>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</si>
  <si>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</si>
  <si>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</si>
  <si>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</si>
  <si>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</si>
  <si>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</si>
  <si>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</si>
  <si>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</si>
  <si>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</si>
  <si>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</si>
  <si>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</si>
  <si>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</si>
  <si>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</si>
  <si>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</si>
  <si>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</si>
  <si>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</si>
  <si>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</si>
  <si>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</si>
  <si>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</si>
  <si>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</si>
  <si>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</si>
  <si>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</si>
  <si>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</si>
  <si>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</si>
  <si>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</si>
  <si>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</si>
  <si>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</si>
  <si>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</si>
  <si>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</si>
  <si>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</si>
  <si>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</si>
  <si>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</si>
  <si>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</si>
  <si>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</si>
  <si>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</si>
  <si>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</si>
  <si>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</si>
  <si>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</si>
  <si>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</si>
  <si>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</si>
  <si>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</si>
  <si>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</si>
  <si>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</si>
  <si>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</si>
  <si>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</si>
  <si>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</si>
  <si>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</si>
  <si>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</si>
  <si>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</si>
  <si>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</si>
  <si>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</si>
  <si>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</si>
  <si>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</si>
  <si>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</si>
  <si>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</si>
  <si>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</si>
  <si>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</si>
  <si>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</si>
  <si>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</si>
  <si>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</si>
  <si>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</si>
  <si>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</si>
  <si>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</si>
  <si>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</si>
  <si>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</si>
  <si>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</si>
  <si>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</si>
  <si>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</si>
  <si>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</si>
  <si>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</si>
  <si>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</si>
  <si>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</si>
  <si>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</si>
  <si>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</si>
  <si>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</si>
  <si>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</si>
  <si>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</si>
  <si>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</si>
  <si>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</si>
  <si>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</si>
  <si>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</si>
  <si>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</si>
  <si>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</si>
  <si>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</si>
  <si>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</si>
  <si>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</si>
  <si>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</si>
  <si>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</si>
  <si>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</si>
  <si>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</si>
  <si>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</si>
  <si>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</si>
  <si>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</si>
  <si>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</si>
  <si>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</si>
  <si>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</si>
  <si>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</si>
  <si>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</si>
  <si>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</si>
  <si>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</si>
  <si>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</si>
  <si>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</si>
  <si>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</si>
  <si>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</si>
  <si>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</si>
  <si>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</si>
  <si>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</si>
  <si>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</si>
  <si>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</si>
  <si>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</si>
  <si>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</si>
  <si>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</si>
  <si>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</si>
  <si>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</si>
  <si>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</si>
  <si>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</si>
  <si>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</si>
  <si>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</si>
  <si>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</si>
  <si>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</si>
  <si>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</si>
  <si>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</si>
  <si>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</si>
  <si>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</si>
  <si>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</si>
  <si>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</si>
  <si>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</si>
  <si>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</si>
  <si>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</si>
  <si>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</si>
  <si>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</si>
  <si>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</si>
  <si>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</si>
  <si>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</si>
  <si>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</si>
  <si>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</si>
  <si>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</si>
  <si>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</si>
  <si>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</si>
  <si>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</si>
  <si>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</si>
  <si>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</si>
  <si>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</si>
  <si>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</si>
  <si>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</si>
  <si>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</si>
  <si>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</si>
  <si>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</si>
  <si>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</si>
  <si>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</si>
  <si>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</si>
  <si>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</si>
  <si>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</si>
  <si>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</si>
  <si>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</si>
  <si>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</si>
  <si>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</si>
  <si>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</si>
  <si>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</si>
  <si>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</si>
  <si>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</si>
  <si>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</si>
  <si>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</si>
  <si>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</si>
  <si>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</si>
  <si>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</si>
  <si>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</si>
  <si>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</si>
  <si>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</si>
  <si>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</si>
  <si>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</si>
  <si>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</si>
  <si>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</si>
  <si>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</si>
  <si>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</si>
  <si>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</si>
  <si>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</si>
  <si>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</si>
  <si>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</si>
  <si>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</si>
  <si>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</si>
  <si>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</si>
  <si>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</si>
  <si>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</si>
  <si>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</si>
  <si>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</si>
  <si>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</si>
  <si>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</si>
  <si>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</si>
  <si>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</si>
  <si>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</si>
  <si>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</si>
  <si>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</si>
  <si>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</si>
  <si>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</si>
  <si>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</si>
  <si>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</si>
  <si>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</si>
  <si>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</si>
  <si>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</si>
  <si>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</si>
  <si>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</si>
  <si>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</si>
  <si>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</si>
  <si>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</si>
  <si>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</si>
  <si>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</si>
  <si>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</si>
  <si>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</si>
  <si>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</si>
  <si>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</si>
  <si>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</si>
  <si>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</si>
  <si>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</si>
  <si>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</si>
  <si>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</si>
  <si>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</si>
  <si>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</si>
  <si>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</si>
  <si>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</si>
  <si>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</si>
  <si>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</si>
  <si>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</si>
  <si>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</si>
  <si>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</si>
  <si>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</si>
  <si>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</si>
  <si>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</si>
  <si>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</si>
  <si>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</si>
  <si>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</si>
  <si>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</si>
  <si>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</si>
  <si>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</si>
  <si>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</si>
  <si>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</si>
  <si>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</si>
  <si>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</si>
  <si>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</si>
  <si>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</si>
  <si>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</si>
  <si>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</si>
  <si>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</si>
  <si>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</si>
  <si>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</si>
  <si>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</si>
  <si>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</si>
  <si>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</si>
  <si>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</si>
  <si>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</si>
  <si>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</si>
  <si>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</si>
  <si>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</si>
  <si>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</si>
  <si>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</si>
  <si>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</si>
  <si>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</si>
  <si>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</si>
  <si>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</si>
  <si>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</si>
  <si>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</si>
  <si>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</si>
  <si>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</si>
  <si>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</si>
  <si>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</si>
  <si>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</si>
  <si>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</si>
  <si>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</si>
  <si>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</si>
  <si>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</si>
  <si>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</si>
  <si>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</si>
  <si>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</si>
  <si>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</si>
  <si>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</si>
  <si>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</si>
  <si>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</si>
  <si>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</si>
  <si>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</si>
  <si>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</si>
  <si>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</si>
  <si>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</si>
  <si>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</si>
  <si>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</si>
  <si>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</si>
  <si>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</si>
  <si>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</si>
  <si>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</si>
  <si>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</si>
  <si>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</si>
  <si>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</si>
  <si>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</si>
  <si>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</si>
  <si>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</si>
  <si>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</si>
  <si>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</si>
  <si>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</si>
  <si>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</si>
  <si>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</si>
  <si>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</si>
  <si>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</si>
  <si>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</si>
  <si>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</si>
  <si>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</si>
  <si>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</si>
  <si>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</si>
  <si>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</si>
  <si>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</si>
  <si>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</si>
  <si>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</si>
  <si>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</si>
  <si>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</si>
  <si>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</si>
  <si>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</si>
  <si>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</si>
  <si>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</si>
  <si>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</si>
  <si>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</si>
  <si>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</si>
  <si>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</si>
  <si>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</si>
  <si>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</si>
  <si>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</si>
  <si>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</si>
  <si>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</si>
  <si>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</si>
  <si>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</si>
  <si>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</si>
  <si>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</si>
  <si>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</si>
  <si>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</si>
  <si>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</si>
  <si>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</si>
  <si>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</si>
  <si>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</si>
  <si>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</si>
  <si>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</si>
  <si>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</si>
  <si>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</si>
  <si>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</si>
  <si>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</si>
  <si>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</si>
  <si>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</si>
  <si>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</si>
  <si>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</si>
  <si>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</si>
  <si>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</si>
  <si>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</si>
  <si>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</si>
  <si>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</si>
  <si>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</si>
  <si>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</si>
  <si>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</si>
  <si>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</si>
  <si>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</si>
  <si>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</si>
  <si>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</si>
  <si>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</si>
  <si>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</si>
  <si>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</si>
  <si>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</si>
  <si>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</si>
  <si>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</si>
  <si>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</si>
  <si>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</si>
  <si>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</si>
  <si>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</si>
  <si>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</si>
  <si>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</si>
  <si>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</si>
  <si>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</si>
  <si>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</si>
  <si>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</si>
  <si>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</si>
  <si>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</si>
  <si>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</si>
  <si>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</si>
  <si>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</si>
  <si>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</si>
  <si>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</si>
  <si>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</si>
  <si>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</si>
  <si>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</si>
  <si>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</si>
  <si>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</si>
  <si>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</si>
  <si>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</si>
  <si>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</si>
  <si>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</si>
  <si>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</si>
  <si>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</si>
  <si>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</si>
  <si>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</si>
  <si>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</si>
  <si>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</si>
  <si>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</si>
  <si>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</si>
  <si>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</si>
  <si>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</si>
  <si>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</si>
  <si>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</si>
  <si>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</si>
  <si>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</si>
  <si>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</si>
  <si>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</si>
  <si>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</si>
  <si>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</si>
  <si>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</si>
  <si>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</si>
  <si>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</si>
  <si>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</si>
  <si>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</si>
  <si>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</si>
  <si>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</si>
  <si>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</si>
  <si>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</si>
  <si>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</si>
  <si>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</si>
  <si>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</si>
  <si>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</si>
  <si>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</si>
  <si>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</si>
  <si>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</si>
  <si>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</si>
  <si>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</si>
  <si>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</si>
  <si>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</si>
  <si>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</si>
  <si>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</si>
  <si>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</si>
  <si>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</si>
  <si>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</si>
  <si>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</si>
  <si>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</si>
  <si>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</si>
  <si>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</si>
  <si>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</si>
  <si>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</si>
  <si>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</si>
  <si>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</si>
  <si>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</si>
  <si>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</si>
  <si>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</si>
  <si>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</si>
  <si>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</si>
  <si>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</si>
  <si>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</si>
  <si>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</si>
  <si>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</si>
  <si>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</si>
  <si>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</si>
  <si>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</si>
  <si>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</si>
  <si>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</si>
  <si>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</si>
  <si>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</si>
  <si>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</si>
  <si>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</si>
  <si>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</si>
  <si>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</si>
  <si>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</si>
  <si>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</si>
  <si>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</si>
  <si>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</si>
  <si>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</si>
  <si>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</si>
  <si>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</si>
  <si>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</si>
  <si>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</si>
  <si>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</si>
  <si>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</si>
  <si>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</si>
  <si>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</si>
  <si>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</si>
  <si>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</si>
  <si>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</si>
  <si>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</si>
  <si>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</si>
  <si>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</si>
  <si>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</si>
  <si>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</si>
  <si>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</si>
  <si>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</si>
  <si>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</si>
  <si>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</si>
  <si>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</si>
  <si>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</si>
  <si>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</si>
  <si>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</si>
  <si>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</si>
  <si>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</si>
  <si>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</si>
  <si>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</si>
  <si>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</si>
  <si>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</si>
  <si>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</si>
  <si>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</si>
  <si>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</si>
  <si>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</si>
  <si>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</si>
  <si>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</si>
  <si>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</si>
  <si>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</si>
  <si>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</si>
  <si>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</si>
  <si>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</si>
  <si>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</si>
  <si>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</si>
  <si>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</si>
  <si>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</si>
  <si>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</si>
  <si>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</si>
  <si>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</si>
  <si>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</si>
  <si>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</si>
  <si>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</si>
  <si>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</si>
  <si>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</si>
  <si>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</si>
  <si>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</si>
  <si>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</si>
  <si>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</si>
  <si>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</si>
  <si>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</si>
  <si>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</si>
  <si>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</si>
  <si>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</si>
  <si>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</si>
  <si>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</si>
  <si>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</si>
  <si>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</si>
  <si>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</si>
  <si>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</si>
  <si>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</si>
  <si>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</si>
  <si>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</si>
  <si>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</si>
  <si>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</si>
  <si>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</si>
  <si>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</si>
  <si>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</si>
  <si>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</si>
  <si>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</si>
  <si>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</si>
  <si>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</si>
  <si>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</si>
  <si>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</si>
  <si>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</si>
  <si>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</si>
  <si>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</si>
  <si>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</si>
  <si>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</si>
  <si>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</si>
  <si>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</si>
  <si>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</si>
  <si>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</si>
  <si>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</si>
  <si>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</si>
  <si>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</si>
  <si>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</si>
  <si>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</si>
  <si>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</si>
  <si>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</si>
  <si>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</si>
  <si>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</si>
  <si>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</si>
  <si>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</si>
  <si>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</si>
  <si>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</si>
  <si>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</si>
  <si>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</si>
  <si>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</si>
  <si>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</si>
  <si>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</si>
  <si>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</si>
  <si>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</si>
  <si>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</si>
  <si>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</si>
  <si>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</si>
  <si>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</si>
  <si>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</si>
  <si>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</si>
  <si>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</si>
  <si>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</si>
  <si>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</si>
  <si>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</si>
  <si>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</si>
  <si>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</si>
  <si>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</si>
  <si>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</si>
  <si>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</si>
  <si>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</si>
  <si>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</si>
  <si>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</si>
  <si>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</si>
  <si>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</si>
  <si>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</si>
  <si>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</si>
  <si>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</si>
  <si>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</si>
  <si>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</si>
  <si>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</si>
  <si>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</si>
  <si>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</si>
  <si>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</si>
  <si>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</si>
  <si>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</si>
  <si>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</si>
  <si>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</si>
  <si>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</si>
  <si>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</si>
  <si>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</si>
  <si>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</si>
  <si>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</si>
  <si>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</si>
  <si>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</si>
  <si>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</si>
  <si>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</si>
  <si>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</si>
  <si>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</si>
  <si>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</si>
  <si>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</si>
  <si>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</si>
  <si>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</si>
  <si>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</si>
  <si>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</si>
  <si>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</si>
  <si>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</si>
  <si>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</si>
  <si>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</si>
  <si>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</si>
  <si>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</si>
  <si>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</si>
  <si>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</si>
  <si>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</si>
  <si>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</si>
  <si>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</si>
  <si>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</si>
  <si>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</si>
  <si>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</si>
  <si>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</si>
  <si>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</si>
  <si>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</si>
  <si>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</si>
  <si>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</si>
  <si>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</si>
  <si>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</si>
  <si>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</si>
  <si>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</si>
  <si>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</si>
  <si>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</si>
  <si>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</si>
  <si>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</si>
  <si>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</si>
  <si>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</si>
  <si>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</si>
  <si>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</si>
  <si>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</si>
  <si>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</si>
  <si>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</si>
  <si>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</si>
  <si>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</si>
  <si>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</si>
  <si>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</si>
  <si>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</si>
  <si>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</si>
  <si>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</si>
  <si>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</si>
  <si>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</si>
  <si>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</si>
  <si>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</si>
  <si>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</si>
  <si>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</si>
  <si>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</si>
  <si>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</si>
  <si>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</si>
  <si>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</si>
  <si>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</si>
  <si>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</si>
  <si>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</si>
  <si>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</si>
  <si>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</si>
  <si>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</si>
  <si>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</si>
  <si>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</si>
  <si>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</si>
  <si>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</si>
  <si>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</si>
  <si>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</si>
  <si>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</si>
  <si>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</si>
  <si>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</si>
  <si>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</si>
  <si>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</si>
  <si>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</si>
  <si>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</si>
  <si>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</si>
  <si>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</si>
  <si>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</si>
  <si>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</si>
  <si>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</si>
  <si>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</si>
  <si>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</si>
  <si>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</si>
  <si>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</si>
  <si>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</si>
  <si>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</si>
  <si>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</si>
  <si>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</si>
  <si>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</si>
  <si>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</si>
  <si>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</si>
  <si>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</si>
  <si>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</si>
  <si>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</si>
  <si>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</si>
  <si>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</si>
  <si>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</si>
  <si>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</si>
  <si>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</si>
  <si>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</si>
  <si>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</si>
  <si>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</si>
  <si>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</si>
  <si>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</si>
  <si>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</si>
  <si>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</si>
  <si>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</si>
  <si>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</si>
  <si>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</si>
  <si>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</si>
  <si>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</si>
  <si>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</si>
  <si>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</si>
  <si>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</si>
  <si>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</si>
  <si>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</si>
  <si>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</si>
  <si>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</si>
  <si>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</si>
  <si>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</si>
  <si>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</si>
  <si>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</si>
  <si>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</si>
  <si>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</si>
  <si>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</si>
  <si>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</si>
  <si>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</si>
  <si>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</si>
  <si>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</si>
  <si>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</si>
  <si>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</si>
  <si>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</si>
  <si>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</si>
  <si>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</si>
  <si>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</si>
  <si>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</si>
  <si>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</si>
  <si>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</si>
  <si>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</si>
  <si>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</si>
  <si>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</si>
  <si>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</si>
  <si>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</si>
  <si>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</si>
  <si>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</si>
  <si>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</si>
  <si>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</si>
  <si>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</si>
  <si>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</si>
  <si>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</si>
  <si>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</si>
  <si>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</si>
  <si>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</si>
  <si>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</si>
  <si>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</si>
  <si>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</si>
  <si>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</si>
  <si>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</si>
  <si>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</si>
  <si>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</si>
  <si>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</si>
  <si>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</si>
  <si>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</si>
  <si>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</si>
  <si>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</si>
  <si>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</si>
  <si>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</si>
  <si>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</si>
  <si>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</si>
  <si>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</si>
  <si>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</si>
  <si>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</si>
  <si>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</si>
  <si>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</si>
  <si>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</si>
  <si>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</si>
  <si>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</si>
  <si>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</si>
  <si>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</si>
  <si>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</si>
  <si>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</si>
  <si>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</si>
  <si>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</si>
  <si>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</si>
  <si>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</si>
  <si>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</si>
  <si>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</si>
  <si>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</si>
  <si>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</si>
  <si>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</si>
  <si>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</si>
  <si>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</si>
  <si>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</si>
  <si>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</si>
  <si>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</si>
  <si>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</si>
  <si>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</si>
  <si>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</si>
  <si>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</si>
  <si>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</si>
  <si>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</si>
  <si>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</si>
  <si>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</si>
  <si>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</si>
  <si>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</si>
  <si>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</si>
  <si>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</si>
  <si>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</si>
  <si>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</si>
  <si>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</si>
  <si>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</si>
  <si>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</si>
  <si>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</si>
  <si>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</si>
  <si>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</si>
  <si>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</si>
  <si>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</si>
  <si>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</si>
  <si>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</si>
  <si>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</si>
  <si>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</si>
  <si>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</si>
  <si>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</si>
  <si>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</si>
  <si>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</si>
  <si>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</si>
  <si>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</si>
  <si>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</si>
  <si>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</si>
  <si>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</si>
  <si>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</si>
  <si>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</si>
  <si>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</si>
  <si>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</si>
  <si>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</si>
  <si>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</si>
  <si>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</si>
  <si>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</si>
  <si>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</si>
  <si>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</si>
  <si>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</si>
  <si>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</si>
  <si>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</si>
  <si>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</si>
  <si>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</si>
  <si>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</si>
  <si>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</si>
  <si>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</si>
  <si>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</si>
  <si>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</si>
  <si>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</si>
  <si>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</si>
  <si>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</si>
  <si>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</si>
  <si>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</si>
  <si>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</si>
  <si>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</si>
  <si>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</si>
  <si>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</si>
  <si>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</si>
  <si>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</si>
  <si>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</si>
  <si>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</si>
  <si>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</si>
  <si>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</si>
  <si>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</si>
  <si>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</si>
  <si>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</si>
  <si>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</si>
  <si>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</si>
  <si>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</si>
  <si>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</si>
  <si>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</si>
  <si>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</si>
  <si>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</si>
  <si>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</si>
  <si>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</si>
  <si>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</si>
  <si>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</si>
  <si>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</si>
  <si>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</si>
  <si>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</si>
  <si>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</si>
  <si>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</si>
  <si>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</si>
  <si>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</si>
  <si>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</si>
  <si>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</si>
  <si>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</si>
  <si>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</si>
  <si>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</si>
  <si>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</si>
  <si>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</si>
  <si>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</si>
  <si>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</si>
  <si>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</si>
  <si>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</si>
  <si>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</si>
  <si>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</si>
  <si>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</si>
  <si>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</si>
  <si>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</si>
  <si>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</si>
  <si>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</si>
  <si>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</si>
  <si>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</si>
  <si>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</si>
  <si>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</si>
  <si>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</si>
  <si>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</si>
  <si>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</si>
  <si>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</si>
  <si>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</si>
  <si>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</si>
  <si>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</si>
  <si>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</si>
  <si>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</si>
  <si>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</si>
  <si>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</si>
  <si>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</si>
  <si>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</si>
  <si>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</si>
  <si>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</si>
  <si>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</si>
  <si>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</si>
  <si>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</si>
  <si>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</si>
  <si>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</si>
  <si>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</si>
  <si>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</si>
  <si>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</si>
  <si>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</si>
  <si>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</si>
  <si>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</si>
  <si>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</si>
  <si>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</si>
  <si>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</si>
  <si>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</si>
  <si>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</si>
  <si>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</si>
  <si>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</si>
  <si>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</si>
  <si>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</si>
  <si>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</si>
  <si>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</si>
  <si>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</si>
  <si>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</si>
  <si>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</si>
  <si>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</si>
  <si>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</si>
  <si>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</si>
  <si>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</si>
  <si>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</si>
  <si>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</si>
  <si>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</si>
  <si>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</si>
  <si>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</si>
  <si>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</si>
  <si>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</si>
  <si>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</si>
  <si>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</si>
  <si>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</si>
  <si>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</si>
  <si>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</si>
  <si>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</si>
  <si>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</si>
  <si>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</si>
  <si>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</si>
  <si>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</si>
  <si>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</si>
  <si>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</si>
  <si>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</si>
  <si>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</si>
  <si>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</si>
  <si>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</si>
  <si>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</si>
  <si>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</si>
  <si>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</si>
  <si>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</si>
  <si>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</si>
  <si>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</si>
  <si>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</si>
  <si>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</si>
  <si>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</si>
  <si>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</si>
  <si>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</si>
  <si>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</si>
  <si>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</si>
  <si>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</si>
  <si>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</si>
  <si>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</si>
  <si>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</si>
  <si>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</si>
  <si>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</si>
  <si>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</si>
  <si>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</si>
  <si>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</si>
  <si>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</si>
  <si>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</si>
  <si>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</si>
  <si>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</si>
  <si>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</si>
  <si>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</si>
  <si>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</si>
  <si>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</si>
  <si>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</si>
  <si>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</si>
  <si>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</si>
  <si>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</si>
  <si>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</si>
  <si>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</si>
  <si>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</si>
  <si>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</si>
  <si>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</si>
  <si>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</si>
  <si>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</si>
  <si>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</si>
  <si>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</si>
  <si>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</si>
  <si>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</si>
  <si>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</si>
  <si>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</si>
  <si>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</si>
  <si>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</si>
  <si>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</si>
  <si>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</si>
  <si>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</si>
  <si>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</si>
  <si>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</si>
  <si>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</si>
  <si>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</si>
  <si>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</si>
  <si>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</si>
  <si>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</si>
  <si>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</si>
  <si>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</si>
  <si>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</si>
  <si>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</si>
  <si>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</si>
  <si>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</si>
  <si>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</si>
  <si>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</si>
  <si>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</si>
  <si>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</si>
  <si>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</si>
  <si>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</si>
  <si>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</si>
  <si>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</si>
  <si>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</si>
  <si>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</si>
  <si>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</si>
  <si>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</si>
  <si>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</si>
  <si>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</si>
  <si>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</si>
  <si>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</si>
  <si>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</si>
  <si>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</si>
  <si>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</si>
  <si>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</si>
  <si>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</si>
  <si>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</si>
  <si>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</si>
  <si>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</si>
  <si>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</si>
  <si>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</si>
  <si>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</si>
  <si>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</si>
  <si>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</si>
  <si>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</si>
  <si>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</si>
  <si>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</si>
  <si>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</si>
  <si>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</si>
  <si>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</si>
  <si>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</si>
  <si>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</si>
  <si>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</si>
  <si>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</si>
  <si>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</si>
  <si>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</si>
  <si>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</si>
  <si>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</si>
  <si>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</si>
  <si>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</si>
  <si>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</si>
  <si>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</si>
  <si>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</si>
  <si>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</si>
  <si>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</si>
  <si>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</si>
  <si>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</si>
  <si>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</si>
  <si>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</si>
  <si>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</si>
  <si>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</si>
  <si>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</si>
  <si>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</si>
  <si>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</si>
  <si>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</si>
  <si>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</si>
  <si>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</si>
  <si>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</si>
  <si>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</si>
  <si>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</si>
  <si>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</si>
  <si>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</si>
  <si>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</si>
  <si>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</si>
  <si>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</si>
  <si>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</si>
  <si>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</si>
  <si>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</si>
  <si>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</si>
  <si>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</si>
  <si>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</si>
  <si>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</si>
  <si>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</si>
  <si>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</si>
  <si>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</si>
  <si>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</si>
  <si>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</si>
  <si>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</si>
  <si>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</si>
  <si>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</si>
  <si>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</si>
  <si>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</si>
  <si>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</si>
  <si>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</si>
  <si>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</si>
  <si>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</si>
  <si>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</si>
  <si>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</si>
  <si>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</si>
  <si>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</si>
  <si>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</si>
  <si>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</si>
  <si>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</si>
  <si>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</si>
  <si>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</si>
  <si>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</si>
  <si>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</si>
  <si>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</si>
  <si>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</si>
  <si>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</si>
  <si>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</si>
  <si>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</si>
  <si>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</si>
  <si>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</si>
  <si>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</si>
  <si>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</si>
  <si>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</si>
  <si>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</si>
  <si>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</si>
  <si>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</si>
  <si>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</si>
  <si>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</si>
  <si>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</si>
  <si>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</si>
  <si>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</si>
  <si>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</si>
  <si>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</si>
  <si>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</si>
  <si>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</si>
  <si>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</si>
  <si>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</si>
  <si>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</si>
  <si>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</si>
  <si>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</si>
  <si>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</si>
  <si>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</si>
  <si>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</si>
  <si>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</si>
  <si>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</si>
  <si>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</si>
  <si>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</si>
  <si>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</si>
  <si>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</si>
  <si>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</si>
  <si>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</si>
  <si>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</si>
  <si>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</si>
  <si>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</si>
  <si>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</si>
  <si>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</si>
  <si>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</si>
  <si>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</si>
  <si>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</si>
  <si>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</si>
  <si>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</si>
  <si>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</si>
  <si>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</si>
  <si>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</si>
  <si>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</si>
  <si>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</si>
  <si>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</si>
  <si>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</si>
  <si>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</si>
  <si>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</si>
  <si>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</si>
  <si>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</si>
  <si>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</si>
  <si>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</si>
  <si>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</si>
  <si>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</si>
  <si>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</si>
  <si>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</si>
  <si>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</si>
  <si>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</si>
  <si>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</si>
  <si>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</si>
  <si>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</si>
  <si>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</si>
  <si>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</si>
  <si>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</si>
  <si>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</si>
  <si>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</si>
  <si>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</si>
  <si>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</si>
  <si>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</si>
  <si>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</si>
  <si>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</si>
  <si>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</si>
  <si>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</si>
  <si>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</si>
  <si>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</si>
  <si>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</si>
  <si>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</si>
  <si>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</si>
  <si>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</si>
  <si>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</si>
  <si>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</si>
  <si>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</si>
  <si>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</si>
  <si>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</si>
  <si>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</si>
  <si>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</si>
  <si>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</si>
  <si>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</si>
  <si>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</si>
  <si>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</si>
  <si>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</si>
  <si>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</si>
  <si>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</si>
  <si>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</si>
  <si>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</si>
  <si>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</si>
  <si>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</si>
  <si>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</si>
  <si>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</si>
  <si>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</si>
  <si>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</si>
  <si>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</si>
  <si>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</si>
  <si>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</si>
  <si>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</si>
  <si>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</si>
  <si>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</si>
  <si>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</si>
  <si>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</si>
  <si>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</si>
  <si>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</si>
  <si>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</si>
  <si>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</si>
  <si>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</si>
  <si>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</si>
  <si>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</si>
  <si>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</si>
  <si>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</si>
  <si>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</si>
  <si>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</si>
  <si>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</si>
  <si>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</si>
  <si>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</si>
  <si>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</si>
  <si>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</si>
  <si>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</si>
  <si>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</si>
  <si>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</si>
  <si>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</si>
  <si>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</si>
  <si>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</si>
  <si>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</si>
  <si>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</si>
  <si>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</si>
  <si>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</si>
  <si>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</si>
  <si>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</si>
  <si>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</si>
  <si>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</si>
  <si>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</si>
  <si>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</si>
  <si>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</si>
  <si>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</si>
  <si>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</si>
  <si>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</si>
  <si>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</si>
  <si>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</si>
  <si>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</si>
  <si>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</si>
  <si>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</si>
  <si>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</si>
  <si>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</si>
  <si>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</si>
  <si>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</si>
  <si>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</si>
  <si>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</si>
  <si>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</si>
  <si>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</si>
  <si>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</si>
  <si>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</si>
  <si>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</si>
  <si>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</si>
  <si>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</si>
  <si>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</si>
  <si>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</si>
  <si>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</si>
  <si>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</si>
  <si>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</si>
  <si>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</si>
  <si>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</si>
  <si>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</si>
  <si>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</si>
  <si>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</si>
  <si>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</si>
  <si>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</si>
  <si>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</si>
  <si>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</si>
  <si>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</si>
  <si>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</si>
  <si>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</si>
  <si>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</si>
  <si>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</si>
  <si>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</si>
  <si>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</si>
  <si>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</si>
  <si>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</si>
  <si>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</si>
  <si>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</si>
  <si>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</si>
  <si>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</si>
  <si>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</si>
  <si>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</si>
  <si>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</si>
  <si>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</si>
  <si>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</si>
  <si>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</si>
  <si>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</si>
  <si>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</si>
  <si>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</si>
  <si>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</si>
  <si>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</si>
  <si>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</si>
  <si>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</si>
  <si>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</si>
  <si>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</si>
  <si>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</si>
  <si>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</si>
  <si>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</si>
  <si>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</si>
  <si>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</si>
  <si>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</si>
  <si>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</si>
  <si>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</si>
  <si>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</si>
  <si>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</si>
  <si>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</si>
  <si>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</si>
  <si>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</si>
  <si>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</si>
  <si>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</si>
  <si>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</si>
  <si>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</si>
  <si>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</si>
  <si>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</si>
  <si>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</si>
  <si>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</si>
  <si>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</si>
  <si>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</si>
  <si>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</si>
  <si>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</si>
  <si>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</si>
  <si>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</si>
  <si>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</si>
  <si>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</si>
  <si>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</si>
  <si>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</si>
  <si>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</si>
  <si>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</si>
  <si>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</si>
  <si>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</si>
  <si>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</si>
  <si>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</si>
  <si>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</si>
  <si>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</si>
  <si>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</si>
  <si>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</si>
  <si>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</si>
  <si>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</si>
  <si>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</si>
  <si>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</si>
  <si>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</si>
  <si>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</si>
  <si>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</si>
  <si>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</si>
  <si>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</si>
  <si>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</si>
  <si>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</si>
  <si>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</si>
  <si>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</si>
  <si>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</si>
  <si>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</si>
  <si>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</si>
  <si>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</si>
  <si>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</si>
  <si>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</si>
  <si>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</si>
  <si>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</si>
  <si>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</si>
  <si>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</si>
  <si>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</si>
  <si>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</si>
  <si>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</si>
  <si>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</si>
  <si>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</si>
  <si>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</si>
  <si>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</si>
  <si>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</si>
  <si>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</si>
  <si>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</si>
  <si>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</si>
  <si>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</si>
  <si>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</si>
  <si>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</si>
  <si>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</si>
  <si>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</si>
  <si>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</si>
  <si>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</si>
  <si>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</si>
  <si>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</si>
  <si>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</si>
  <si>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</si>
  <si>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</si>
  <si>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</si>
  <si>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</si>
  <si>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</si>
  <si>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</si>
  <si>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</si>
  <si>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</si>
  <si>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</si>
  <si>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</si>
  <si>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</si>
  <si>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</si>
  <si>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</si>
  <si>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</si>
  <si>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</si>
  <si>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</si>
  <si>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</si>
  <si>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</si>
  <si>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</si>
  <si>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</si>
  <si>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</si>
  <si>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</si>
  <si>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</si>
  <si>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</si>
  <si>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</si>
  <si>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</si>
  <si>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</si>
  <si>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</si>
  <si>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</si>
  <si>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</si>
  <si>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</si>
  <si>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</si>
  <si>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</si>
  <si>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</si>
  <si>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</si>
  <si>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</si>
  <si>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</si>
  <si>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</si>
  <si>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</si>
  <si>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</si>
  <si>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</si>
  <si>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</si>
  <si>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</si>
  <si>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</si>
  <si>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</si>
  <si>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</si>
  <si>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</si>
  <si>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</si>
  <si>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</si>
  <si>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</si>
  <si>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</si>
  <si>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</si>
  <si>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</si>
  <si>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</si>
  <si>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</si>
  <si>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</si>
  <si>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</si>
  <si>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</si>
  <si>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</si>
  <si>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</si>
  <si>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</si>
  <si>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</si>
  <si>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</si>
  <si>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</si>
  <si>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</si>
  <si>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</si>
  <si>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</si>
  <si>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</si>
  <si>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</si>
  <si>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</si>
  <si>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</si>
  <si>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</si>
  <si>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</si>
  <si>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</si>
  <si>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</si>
  <si>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</si>
  <si>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</si>
  <si>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</si>
  <si>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</si>
  <si>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</si>
  <si>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</si>
  <si>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</si>
  <si>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</si>
  <si>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</si>
  <si>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</si>
  <si>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</si>
  <si>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</si>
  <si>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</si>
  <si>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</si>
  <si>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</si>
  <si>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</si>
  <si>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</si>
  <si>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</si>
  <si>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</si>
  <si>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</si>
  <si>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</si>
  <si>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</si>
  <si>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</si>
  <si>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</si>
  <si>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</si>
  <si>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</si>
  <si>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</si>
  <si>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</si>
  <si>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</si>
  <si>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</si>
  <si>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</si>
  <si>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</si>
  <si>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</si>
  <si>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</si>
  <si>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</si>
  <si>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</si>
  <si>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</si>
  <si>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</si>
  <si>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</si>
  <si>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</si>
  <si>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</si>
  <si>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</si>
  <si>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</si>
  <si>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</si>
  <si>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</si>
  <si>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</si>
  <si>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</si>
  <si>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</si>
  <si>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</si>
  <si>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</si>
  <si>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</si>
  <si>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</si>
  <si>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</si>
  <si>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</si>
  <si>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</si>
  <si>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</si>
  <si>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</si>
  <si>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</si>
  <si>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</si>
  <si>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</si>
  <si>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</si>
  <si>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</si>
  <si>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</si>
  <si>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</si>
  <si>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</si>
  <si>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</si>
  <si>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</si>
  <si>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</si>
  <si>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</si>
  <si>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</si>
  <si>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</si>
  <si>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</si>
  <si>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</si>
  <si>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</si>
  <si>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</si>
  <si>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</si>
  <si>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</si>
  <si>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</si>
  <si>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</si>
  <si>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</si>
  <si>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</si>
  <si>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</si>
  <si>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</si>
  <si>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</si>
  <si>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</si>
  <si>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</si>
  <si>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</si>
  <si>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</si>
  <si>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</si>
  <si>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</si>
  <si>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</si>
  <si>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</si>
  <si>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</si>
  <si>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</si>
  <si>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</si>
  <si>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</si>
  <si>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</si>
  <si>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</si>
  <si>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</si>
  <si>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</si>
  <si>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</si>
  <si>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</si>
  <si>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</si>
  <si>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</si>
  <si>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</si>
  <si>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</si>
  <si>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</si>
  <si>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</si>
  <si>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</si>
  <si>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</si>
  <si>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</si>
  <si>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</si>
  <si>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</si>
  <si>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</si>
  <si>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</si>
  <si>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</si>
  <si>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</si>
  <si>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</si>
  <si>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</si>
  <si>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</si>
  <si>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</si>
  <si>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</si>
  <si>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</si>
  <si>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</si>
  <si>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</si>
  <si>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</si>
  <si>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</si>
  <si>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</si>
  <si>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</si>
  <si>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</si>
  <si>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</si>
  <si>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</si>
  <si>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</si>
  <si>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</si>
  <si>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</si>
  <si>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</si>
  <si>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</si>
  <si>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</si>
  <si>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</si>
  <si>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</si>
  <si>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</si>
  <si>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</si>
  <si>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</si>
  <si>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</si>
  <si>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</si>
  <si>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</si>
  <si>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</si>
  <si>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</si>
  <si>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</si>
  <si>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</si>
  <si>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</si>
  <si>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</si>
  <si>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</si>
  <si>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</si>
  <si>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</si>
  <si>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</si>
  <si>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</si>
  <si>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</si>
  <si>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</si>
  <si>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</si>
  <si>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</si>
  <si>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</si>
  <si>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</si>
  <si>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</si>
  <si>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</si>
  <si>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</si>
  <si>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</si>
  <si>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</si>
  <si>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</si>
  <si>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</si>
  <si>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</si>
  <si>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</si>
  <si>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</si>
  <si>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</si>
  <si>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</si>
  <si>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</si>
  <si>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</si>
  <si>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</si>
  <si>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</si>
  <si>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</si>
  <si>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</si>
  <si>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</si>
  <si>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</si>
  <si>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</si>
  <si>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</si>
  <si>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</si>
  <si>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</si>
  <si>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</si>
  <si>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</si>
  <si>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</si>
  <si>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</si>
  <si>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</si>
  <si>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</si>
  <si>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</si>
  <si>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</si>
  <si>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</si>
  <si>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</si>
  <si>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</si>
  <si>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</si>
  <si>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</si>
  <si>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</si>
  <si>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</si>
  <si>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</si>
  <si>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</si>
  <si>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</si>
  <si>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</si>
  <si>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</si>
  <si>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</si>
  <si>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</si>
  <si>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</si>
  <si>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</si>
  <si>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</si>
  <si>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</si>
  <si>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</si>
  <si>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</si>
  <si>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</si>
  <si>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</si>
  <si>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</si>
  <si>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</si>
  <si>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</si>
  <si>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</si>
  <si>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</si>
  <si>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</si>
  <si>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</si>
  <si>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</si>
  <si>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</si>
  <si>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</si>
  <si>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</si>
  <si>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</si>
  <si>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</si>
  <si>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</si>
  <si>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</si>
  <si>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</si>
  <si>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</si>
  <si>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</si>
  <si>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</si>
  <si>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</si>
  <si>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</si>
  <si>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</si>
  <si>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</si>
  <si>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</si>
  <si>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</si>
  <si>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</si>
  <si>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</si>
  <si>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</si>
  <si>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</si>
  <si>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</si>
  <si>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</si>
  <si>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</si>
  <si>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</si>
  <si>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</si>
  <si>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</si>
  <si>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</si>
  <si>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</si>
  <si>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</si>
  <si>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</si>
  <si>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</si>
  <si>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</si>
  <si>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</si>
  <si>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</si>
  <si>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</si>
  <si>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</si>
  <si>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</si>
  <si>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</si>
  <si>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</si>
  <si>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</si>
  <si>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</si>
  <si>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</si>
  <si>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</si>
  <si>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</si>
  <si>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</si>
  <si>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</si>
  <si>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</si>
  <si>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</si>
  <si>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</si>
  <si>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</si>
  <si>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</si>
  <si>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</si>
  <si>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</si>
  <si>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</si>
  <si>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</si>
  <si>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</si>
  <si>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</si>
  <si>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</si>
  <si>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</si>
  <si>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</si>
  <si>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</si>
  <si>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</si>
  <si>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</si>
  <si>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</si>
  <si>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</si>
  <si>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</si>
  <si>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</si>
  <si>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</si>
  <si>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</si>
  <si>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</si>
  <si>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</si>
  <si>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</si>
  <si>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</si>
  <si>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</si>
  <si>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</si>
  <si>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</si>
  <si>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</si>
  <si>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</si>
  <si>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</si>
  <si>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</si>
  <si>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</si>
  <si>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</si>
  <si>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</si>
  <si>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</si>
  <si>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</si>
  <si>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</si>
  <si>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</si>
  <si>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</si>
  <si>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</si>
  <si>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</si>
  <si>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</si>
  <si>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</si>
  <si>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</si>
  <si>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</si>
  <si>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</si>
  <si>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</si>
  <si>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</si>
  <si>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</si>
  <si>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</si>
  <si>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</si>
  <si>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</si>
  <si>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</si>
  <si>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</si>
  <si>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</si>
  <si>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</si>
  <si>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</si>
  <si>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</si>
  <si>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</si>
  <si>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</si>
  <si>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</si>
  <si>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</si>
  <si>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</si>
  <si>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</si>
  <si>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</si>
  <si>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</si>
  <si>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</si>
  <si>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</si>
  <si>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</si>
  <si>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</si>
  <si>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</si>
  <si>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</si>
  <si>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</si>
  <si>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</si>
  <si>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</si>
  <si>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</si>
  <si>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</si>
  <si>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</si>
  <si>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</si>
  <si>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</si>
  <si>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</si>
  <si>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</si>
  <si>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</si>
  <si>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</si>
  <si>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</si>
  <si>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</si>
  <si>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</si>
  <si>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</si>
  <si>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</si>
  <si>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</si>
  <si>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</si>
  <si>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</si>
  <si>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</si>
  <si>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</si>
  <si>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</si>
  <si>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</si>
  <si>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</si>
  <si>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</si>
  <si>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</si>
  <si>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</si>
  <si>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</si>
  <si>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</si>
  <si>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</si>
  <si>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</si>
  <si>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</si>
  <si>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</si>
  <si>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</si>
  <si>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</si>
  <si>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</si>
  <si>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</si>
  <si>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</si>
  <si>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</si>
  <si>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</si>
  <si>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</si>
  <si>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</si>
  <si>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</si>
  <si>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</si>
  <si>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</si>
  <si>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</si>
  <si>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</si>
  <si>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</si>
  <si>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</si>
  <si>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</si>
  <si>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</si>
  <si>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</si>
  <si>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</si>
  <si>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</si>
  <si>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</si>
  <si>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</si>
  <si>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</si>
  <si>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</si>
  <si>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</si>
  <si>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</si>
  <si>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</si>
  <si>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</si>
  <si>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</si>
  <si>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</si>
  <si>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</si>
  <si>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</si>
  <si>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</si>
  <si>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</si>
  <si>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</si>
  <si>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</si>
  <si>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</si>
  <si>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</si>
  <si>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</si>
  <si>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</si>
  <si>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</si>
  <si>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</si>
  <si>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</si>
  <si>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</si>
  <si>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</si>
  <si>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</si>
  <si>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</si>
  <si>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</si>
  <si>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</si>
  <si>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</si>
  <si>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</si>
  <si>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</si>
  <si>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</si>
  <si>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</si>
  <si>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</si>
  <si>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</si>
  <si>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</si>
  <si>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</si>
  <si>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</si>
  <si>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</si>
  <si>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</si>
  <si>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</si>
  <si>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</si>
  <si>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</si>
  <si>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</si>
  <si>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</si>
  <si>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</si>
  <si>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</si>
  <si>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</si>
  <si>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</si>
  <si>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</si>
  <si>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</si>
  <si>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</si>
  <si>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</si>
  <si>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</si>
  <si>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</si>
  <si>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</si>
  <si>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</si>
  <si>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</si>
  <si>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</si>
  <si>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</si>
  <si>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</si>
  <si>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</si>
  <si>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</si>
  <si>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</si>
  <si>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</si>
  <si>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</si>
  <si>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</si>
  <si>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</si>
  <si>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</si>
  <si>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</si>
  <si>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</si>
  <si>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</si>
  <si>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</si>
  <si>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</si>
  <si>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</si>
  <si>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</si>
  <si>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</si>
  <si>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</si>
  <si>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</si>
  <si>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</si>
  <si>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</si>
  <si>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</si>
  <si>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</si>
  <si>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</si>
  <si>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</si>
  <si>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</si>
  <si>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</si>
  <si>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</si>
  <si>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</si>
  <si>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</si>
  <si>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</si>
  <si>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</si>
  <si>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</si>
  <si>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</si>
  <si>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</si>
  <si>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</si>
  <si>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</si>
  <si>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</si>
  <si>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</si>
  <si>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</si>
  <si>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</si>
  <si>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</si>
  <si>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</si>
  <si>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</si>
  <si>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</si>
  <si>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</si>
  <si>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</si>
  <si>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</si>
  <si>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</si>
  <si>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</si>
  <si>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</si>
  <si>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</si>
  <si>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</si>
  <si>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</si>
  <si>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</si>
  <si>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</si>
  <si>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</si>
  <si>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</si>
  <si>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</si>
  <si>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</si>
  <si>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</si>
  <si>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</si>
  <si>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</si>
  <si>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</si>
  <si>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</si>
  <si>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</si>
  <si>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</si>
  <si>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</si>
  <si>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</si>
  <si>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</si>
  <si>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</si>
  <si>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</si>
  <si>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</si>
  <si>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</si>
  <si>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</si>
  <si>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</si>
  <si>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</si>
  <si>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</si>
  <si>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</si>
  <si>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</si>
  <si>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</si>
  <si>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</si>
  <si>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</si>
  <si>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</si>
  <si>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</si>
  <si>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</si>
  <si>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</si>
  <si>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</si>
  <si>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</si>
  <si>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</si>
  <si>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</si>
  <si>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</si>
  <si>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</si>
  <si>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</si>
  <si>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</si>
  <si>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</si>
  <si>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</si>
  <si>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</si>
  <si>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</si>
  <si>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</si>
  <si>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</si>
  <si>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</si>
  <si>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</si>
  <si>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</si>
  <si>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</si>
  <si>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</si>
  <si>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</si>
  <si>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</si>
  <si>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</si>
  <si>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</si>
  <si>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</si>
  <si>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</si>
  <si>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</si>
  <si>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</si>
  <si>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</si>
  <si>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</si>
  <si>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</si>
  <si>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</si>
  <si>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</si>
  <si>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</si>
  <si>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</si>
  <si>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</si>
  <si>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</si>
  <si>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</si>
  <si>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</si>
  <si>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</si>
  <si>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</si>
  <si>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</si>
  <si>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</si>
  <si>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</si>
  <si>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</si>
  <si>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</si>
  <si>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</si>
  <si>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</si>
  <si>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</si>
  <si>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</si>
  <si>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</si>
  <si>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</si>
  <si>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</si>
  <si>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</si>
  <si>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</si>
  <si>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</si>
  <si>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</si>
  <si>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</si>
  <si>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</si>
  <si>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</si>
  <si>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</si>
  <si>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</si>
  <si>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</si>
  <si>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</si>
  <si>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</si>
  <si>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</si>
  <si>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</si>
  <si>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</si>
  <si>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</si>
  <si>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</si>
  <si>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</si>
  <si>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</si>
  <si>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</si>
  <si>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</si>
  <si>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</si>
  <si>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</si>
  <si>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</si>
  <si>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</si>
  <si>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</si>
  <si>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</si>
  <si>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</si>
  <si>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</si>
  <si>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</si>
  <si>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</si>
  <si>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</si>
  <si>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</si>
  <si>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</si>
  <si>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</si>
  <si>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</si>
  <si>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</si>
  <si>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</si>
  <si>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</si>
  <si>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</si>
  <si>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</si>
  <si>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</si>
  <si>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</si>
  <si>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</si>
  <si>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</si>
  <si>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</si>
  <si>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</si>
  <si>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</si>
  <si>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</si>
  <si>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</si>
  <si>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</si>
  <si>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</si>
  <si>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</si>
  <si>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</si>
  <si>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</si>
  <si>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</si>
  <si>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</si>
  <si>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</si>
  <si>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</si>
  <si>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</si>
  <si>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</si>
  <si>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</si>
  <si>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</si>
  <si>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</si>
  <si>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</si>
  <si>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</si>
  <si>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</si>
  <si>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</si>
  <si>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</si>
  <si>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</si>
  <si>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</si>
  <si>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</si>
  <si>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</si>
  <si>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</si>
  <si>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</si>
  <si>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</si>
  <si>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</si>
  <si>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</si>
  <si>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</si>
  <si>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</si>
  <si>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</si>
  <si>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</si>
  <si>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</si>
  <si>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</si>
  <si>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</si>
  <si>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</si>
  <si>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</si>
  <si>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</si>
  <si>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</si>
  <si>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</si>
  <si>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</si>
  <si>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</si>
  <si>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</si>
  <si>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</si>
  <si>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</si>
  <si>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</si>
  <si>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</si>
  <si>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</si>
  <si>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</si>
  <si>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</si>
  <si>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</si>
  <si>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</si>
  <si>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</si>
  <si>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</si>
  <si>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</si>
  <si>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</si>
  <si>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</si>
  <si>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</si>
  <si>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</si>
  <si>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</si>
  <si>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</si>
  <si>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</si>
  <si>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</si>
  <si>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</si>
  <si>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</si>
  <si>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</si>
  <si>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</si>
  <si>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</si>
  <si>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</si>
  <si>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</si>
  <si>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</si>
  <si>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</si>
  <si>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</si>
  <si>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</si>
  <si>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</si>
  <si>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</si>
  <si>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</si>
  <si>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</si>
  <si>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</si>
  <si>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</si>
  <si>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</si>
  <si>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</si>
  <si>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</si>
  <si>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</si>
  <si>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</si>
  <si>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</si>
  <si>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</si>
  <si>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</si>
  <si>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</si>
  <si>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</si>
  <si>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</si>
  <si>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</si>
  <si>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</si>
  <si>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</si>
  <si>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</si>
  <si>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</si>
  <si>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</si>
  <si>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</si>
  <si>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</si>
  <si>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</si>
  <si>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</si>
  <si>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</si>
  <si>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</si>
  <si>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</si>
  <si>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</si>
  <si>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</si>
  <si>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</si>
  <si>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</si>
  <si>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</si>
  <si>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</si>
  <si>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</si>
  <si>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</si>
  <si>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</si>
  <si>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</si>
  <si>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</si>
  <si>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</si>
  <si>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</si>
  <si>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</si>
  <si>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</si>
  <si>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</si>
  <si>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</si>
  <si>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</si>
  <si>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</si>
  <si>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</si>
  <si>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</si>
  <si>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</si>
  <si>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</si>
  <si>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</si>
  <si>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</si>
  <si>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</si>
  <si>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</si>
  <si>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</si>
  <si>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</si>
  <si>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</si>
  <si>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</si>
  <si>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</si>
  <si>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</si>
  <si>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</si>
  <si>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</si>
  <si>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</si>
  <si>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</si>
  <si>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</si>
  <si>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</si>
  <si>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</si>
  <si>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</si>
  <si>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</si>
  <si>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</si>
  <si>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</si>
  <si>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</si>
  <si>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</si>
  <si>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</si>
  <si>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</si>
  <si>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</si>
  <si>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</si>
  <si>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</si>
  <si>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</si>
  <si>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</si>
  <si>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</si>
  <si>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</si>
  <si>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</si>
  <si>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</si>
  <si>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</si>
  <si>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</si>
  <si>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</si>
  <si>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</si>
  <si>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</si>
  <si>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</si>
  <si>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</si>
  <si>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</si>
  <si>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</si>
  <si>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</si>
  <si>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</si>
  <si>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</si>
  <si>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</si>
  <si>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</si>
  <si>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</si>
  <si>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</si>
  <si>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</si>
  <si>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</si>
  <si>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</si>
  <si>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</si>
  <si>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</si>
  <si>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</si>
  <si>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</si>
  <si>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</si>
  <si>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</si>
  <si>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</si>
  <si>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</si>
  <si>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</si>
  <si>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</si>
  <si>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</si>
  <si>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</si>
  <si>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</si>
  <si>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</si>
  <si>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</si>
  <si>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</si>
  <si>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</si>
  <si>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</si>
  <si>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</si>
  <si>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</si>
  <si>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</si>
  <si>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</si>
  <si>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</si>
  <si>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</si>
  <si>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</si>
  <si>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</si>
  <si>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</si>
  <si>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</si>
  <si>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</si>
  <si>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</si>
  <si>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</si>
  <si>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</si>
  <si>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</si>
  <si>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</si>
  <si>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</si>
  <si>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</si>
  <si>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</si>
  <si>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</si>
  <si>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</si>
  <si>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</si>
  <si>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</si>
  <si>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</si>
  <si>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</si>
  <si>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</si>
  <si>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</si>
  <si>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</si>
  <si>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</si>
  <si>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</si>
  <si>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</si>
  <si>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</si>
  <si>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</si>
  <si>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</si>
  <si>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</si>
  <si>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</si>
  <si>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</si>
  <si>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</si>
  <si>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</si>
  <si>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</si>
  <si>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</si>
  <si>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</si>
  <si>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</si>
  <si>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</si>
  <si>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</si>
  <si>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</si>
  <si>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</si>
  <si>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</si>
  <si>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</si>
  <si>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</si>
  <si>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</si>
  <si>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</si>
  <si>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</si>
  <si>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</si>
  <si>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</si>
  <si>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</si>
  <si>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</si>
  <si>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</si>
  <si>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</si>
  <si>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</si>
  <si>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</si>
  <si>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</si>
  <si>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</si>
  <si>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</si>
  <si>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</si>
  <si>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</si>
  <si>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</si>
  <si>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</si>
  <si>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</si>
  <si>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</si>
  <si>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</si>
  <si>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</si>
  <si>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</si>
  <si>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</si>
  <si>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</si>
  <si>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</si>
  <si>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</si>
  <si>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</si>
  <si>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</si>
  <si>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</si>
  <si>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</si>
  <si>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</si>
  <si>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</si>
  <si>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</si>
  <si>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</si>
  <si>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</si>
  <si>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</si>
  <si>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</si>
  <si>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</si>
  <si>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</si>
  <si>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</si>
  <si>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</si>
  <si>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</si>
  <si>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</si>
  <si>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</si>
  <si>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</si>
  <si>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</si>
  <si>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</si>
  <si>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</si>
  <si>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</si>
  <si>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</si>
  <si>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</si>
  <si>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</si>
  <si>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</si>
  <si>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</si>
  <si>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</si>
  <si>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</si>
  <si>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</si>
  <si>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</si>
  <si>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</si>
  <si>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</si>
  <si>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</si>
  <si>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</si>
  <si>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</si>
  <si>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</si>
  <si>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</si>
  <si>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</si>
  <si>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</si>
  <si>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</si>
  <si>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</si>
  <si>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</si>
  <si>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</si>
  <si>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</si>
  <si>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</si>
  <si>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</si>
  <si>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</si>
  <si>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</si>
  <si>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</si>
  <si>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</si>
  <si>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</si>
  <si>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</si>
  <si>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</si>
  <si>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</si>
  <si>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</si>
  <si>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</si>
  <si>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</si>
  <si>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</si>
  <si>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</si>
  <si>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</si>
  <si>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</si>
  <si>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</si>
  <si>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</si>
  <si>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</si>
  <si>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</si>
  <si>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</si>
  <si>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</si>
  <si>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</si>
  <si>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</si>
  <si>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</si>
  <si>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</si>
  <si>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</si>
  <si>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</si>
  <si>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</si>
  <si>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</si>
  <si>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</si>
  <si>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</si>
  <si>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</si>
  <si>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</si>
  <si>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</si>
  <si>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</si>
  <si>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</si>
  <si>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</si>
  <si>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</si>
  <si>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</si>
  <si>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</si>
  <si>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</si>
  <si>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</si>
  <si>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</si>
  <si>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</si>
  <si>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</si>
  <si>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</si>
  <si>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</si>
  <si>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</si>
  <si>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</si>
  <si>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</si>
  <si>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</si>
  <si>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</si>
  <si>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</si>
  <si>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</si>
  <si>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</si>
  <si>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</si>
  <si>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</si>
  <si>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</si>
  <si>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</si>
  <si>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</si>
  <si>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</si>
  <si>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</si>
  <si>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</si>
  <si>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</si>
  <si>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</si>
  <si>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</si>
  <si>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</si>
  <si>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</si>
  <si>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</si>
  <si>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</si>
  <si>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</si>
  <si>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</si>
  <si>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</si>
  <si>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</si>
  <si>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</si>
  <si>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</si>
  <si>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</si>
  <si>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</si>
  <si>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</si>
  <si>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</si>
  <si>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</si>
  <si>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</si>
  <si>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</si>
  <si>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</si>
  <si>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</si>
  <si>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</si>
  <si>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</si>
  <si>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</si>
  <si>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</si>
  <si>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</si>
  <si>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</si>
  <si>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</si>
  <si>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</si>
  <si>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</si>
  <si>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</si>
  <si>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</si>
  <si>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</si>
  <si>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</si>
  <si>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</si>
  <si>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</si>
  <si>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</si>
  <si>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</si>
  <si>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</si>
  <si>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</si>
  <si>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</si>
  <si>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</si>
  <si>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</si>
  <si>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</si>
  <si>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</si>
  <si>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</si>
  <si>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</si>
  <si>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</si>
  <si>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</si>
  <si>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</si>
  <si>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</si>
  <si>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</si>
  <si>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</si>
  <si>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</si>
  <si>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</si>
  <si>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</si>
  <si>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</si>
  <si>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</si>
  <si>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</si>
  <si>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</si>
  <si>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</si>
  <si>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</si>
  <si>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</si>
  <si>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</si>
  <si>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</si>
  <si>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</si>
  <si>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</si>
  <si>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</si>
  <si>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</si>
  <si>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</si>
  <si>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</si>
  <si>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</si>
  <si>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</si>
  <si>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</si>
  <si>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</si>
  <si>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</si>
  <si>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</si>
  <si>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</si>
  <si>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</si>
  <si>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</si>
  <si>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</si>
  <si>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</si>
  <si>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</si>
  <si>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</si>
  <si>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</si>
  <si>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</si>
  <si>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</si>
  <si>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</si>
  <si>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</si>
  <si>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</si>
  <si>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</si>
  <si>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</si>
  <si>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</si>
  <si>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</si>
  <si>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</si>
  <si>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</si>
  <si>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</si>
  <si>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</si>
  <si>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</si>
  <si>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</si>
  <si>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</si>
  <si>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</si>
  <si>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</si>
  <si>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</si>
  <si>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</si>
  <si>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</si>
  <si>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</si>
  <si>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</si>
  <si>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</si>
  <si>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</si>
  <si>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</si>
  <si>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</si>
  <si>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</si>
  <si>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</si>
  <si>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</si>
  <si>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</si>
  <si>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</si>
  <si>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</si>
  <si>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</si>
  <si>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</si>
  <si>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</si>
  <si>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</si>
  <si>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</si>
  <si>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</si>
  <si>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</si>
  <si>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</si>
  <si>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</si>
  <si>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</si>
  <si>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</si>
  <si>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</si>
  <si>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</si>
  <si>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</si>
  <si>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</si>
  <si>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</si>
  <si>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</si>
  <si>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</si>
  <si>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</si>
  <si>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</si>
  <si>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</si>
  <si>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</si>
  <si>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</si>
  <si>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</si>
  <si>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</si>
  <si>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</si>
  <si>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</si>
  <si>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</si>
  <si>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</si>
  <si>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</si>
  <si>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</si>
  <si>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</si>
  <si>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</si>
  <si>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</si>
  <si>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</si>
  <si>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</si>
  <si>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</si>
  <si>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</si>
  <si>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</si>
  <si>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</si>
  <si>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</si>
  <si>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</si>
  <si>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</si>
  <si>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</si>
  <si>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</si>
  <si>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</si>
  <si>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</si>
  <si>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</si>
  <si>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</si>
  <si>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</si>
  <si>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</si>
  <si>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</si>
  <si>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</si>
  <si>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</si>
  <si>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</si>
  <si>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</si>
  <si>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</si>
  <si>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</si>
  <si>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</si>
  <si>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</si>
  <si>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</si>
  <si>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</si>
  <si>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</si>
  <si>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</si>
  <si>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</si>
  <si>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</si>
  <si>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</si>
  <si>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</si>
  <si>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</si>
  <si>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</si>
  <si>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</si>
  <si>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</si>
  <si>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</si>
  <si>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</si>
  <si>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</si>
  <si>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</si>
  <si>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</si>
  <si>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</si>
  <si>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</si>
  <si>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</si>
  <si>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</si>
  <si>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</si>
  <si>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</si>
  <si>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</si>
  <si>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</si>
  <si>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</si>
  <si>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</si>
  <si>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</si>
  <si>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</si>
  <si>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</si>
  <si>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</si>
  <si>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</si>
  <si>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</si>
  <si>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</si>
  <si>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</si>
  <si>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</si>
  <si>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</si>
  <si>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</si>
  <si>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</si>
  <si>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</si>
  <si>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</si>
  <si>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</si>
  <si>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</si>
  <si>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</si>
  <si>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</si>
  <si>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</si>
  <si>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</si>
  <si>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</si>
  <si>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</si>
  <si>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</si>
  <si>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</si>
  <si>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</si>
  <si>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</si>
  <si>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</si>
  <si>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</si>
  <si>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</si>
  <si>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</si>
  <si>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</si>
  <si>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</si>
  <si>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</si>
  <si>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</si>
  <si>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</si>
  <si>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</si>
  <si>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</si>
  <si>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</si>
  <si>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</si>
  <si>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</si>
  <si>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</si>
  <si>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</si>
  <si>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</si>
  <si>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</si>
  <si>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</si>
  <si>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</si>
  <si>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</si>
  <si>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</si>
  <si>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</si>
  <si>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</si>
  <si>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</si>
  <si>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</si>
  <si>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</si>
  <si>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</si>
  <si>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</si>
  <si>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</si>
  <si>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</si>
  <si>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</si>
  <si>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</si>
  <si>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</si>
  <si>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</si>
  <si>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</si>
  <si>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</si>
  <si>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</si>
  <si>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</si>
  <si>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</si>
  <si>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</si>
  <si>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</si>
  <si>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</si>
  <si>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</si>
  <si>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</si>
  <si>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</si>
  <si>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</si>
  <si>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</si>
  <si>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</si>
  <si>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</si>
  <si>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</si>
  <si>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</si>
  <si>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</si>
  <si>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</si>
  <si>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</si>
  <si>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</si>
  <si>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</si>
  <si>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</si>
  <si>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</si>
  <si>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</si>
  <si>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</si>
  <si>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</si>
  <si>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</si>
  <si>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</si>
  <si>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</si>
  <si>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</si>
  <si>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</si>
  <si>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</si>
  <si>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</si>
  <si>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</si>
  <si>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</si>
  <si>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</si>
  <si>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</si>
  <si>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</si>
  <si>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</si>
  <si>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</si>
  <si>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</si>
  <si>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</si>
  <si>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</si>
  <si>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</si>
  <si>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</si>
  <si>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</si>
  <si>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</si>
  <si>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</si>
  <si>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</si>
  <si>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</si>
  <si>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</si>
  <si>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</si>
  <si>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</si>
  <si>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</si>
  <si>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</si>
  <si>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</si>
  <si>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</si>
  <si>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</si>
  <si>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</si>
  <si>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</si>
  <si>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</si>
  <si>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</si>
  <si>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</si>
  <si>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</si>
  <si>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</si>
  <si>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</si>
  <si>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</si>
  <si>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</si>
  <si>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</si>
  <si>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</si>
  <si>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</si>
  <si>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</si>
  <si>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</si>
  <si>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</si>
  <si>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</si>
  <si>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</si>
  <si>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</si>
  <si>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</si>
  <si>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</si>
  <si>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</si>
  <si>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</si>
  <si>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</si>
  <si>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</si>
  <si>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</si>
  <si>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</si>
  <si>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</si>
  <si>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</si>
  <si>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</si>
  <si>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</si>
  <si>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</si>
  <si>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</si>
  <si>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</si>
  <si>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</si>
  <si>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</si>
  <si>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</si>
  <si>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</si>
  <si>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</si>
  <si>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</si>
  <si>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</si>
  <si>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</si>
  <si>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</si>
  <si>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</si>
  <si>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</si>
  <si>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</si>
  <si>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</si>
  <si>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</si>
  <si>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</si>
  <si>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</si>
  <si>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</si>
  <si>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</si>
  <si>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</si>
  <si>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</si>
  <si>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</si>
  <si>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</si>
  <si>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</si>
  <si>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</si>
  <si>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</si>
  <si>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</si>
  <si>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</si>
  <si>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</si>
  <si>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</si>
  <si>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</si>
  <si>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</si>
  <si>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</si>
  <si>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</si>
  <si>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</si>
  <si>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</si>
  <si>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</si>
  <si>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</si>
  <si>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</si>
  <si>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</si>
  <si>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</si>
  <si>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</si>
  <si>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</si>
  <si>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</si>
  <si>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</si>
  <si>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</si>
  <si>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</si>
  <si>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</si>
  <si>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</si>
  <si>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</si>
  <si>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</si>
  <si>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</si>
  <si>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</si>
  <si>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</si>
  <si>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</si>
  <si>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</si>
  <si>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</si>
  <si>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</si>
  <si>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</si>
  <si>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</si>
  <si>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</si>
  <si>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</si>
  <si>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</si>
  <si>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</si>
  <si>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</si>
  <si>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</si>
  <si>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</si>
  <si>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</si>
  <si>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</si>
  <si>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</si>
  <si>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</si>
  <si>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</si>
  <si>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</si>
  <si>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</si>
  <si>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</si>
  <si>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</si>
  <si>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</si>
  <si>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</si>
  <si>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</si>
  <si>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</si>
  <si>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</si>
  <si>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</si>
  <si>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</si>
  <si>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</si>
  <si>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</si>
  <si>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</si>
  <si>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</si>
  <si>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</si>
  <si>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</si>
  <si>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</si>
  <si>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</si>
  <si>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</si>
  <si>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</si>
  <si>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</si>
  <si>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</si>
  <si>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</si>
  <si>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</si>
  <si>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</si>
  <si>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</si>
  <si>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</si>
  <si>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</si>
  <si>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</si>
  <si>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</si>
  <si>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</si>
  <si>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</si>
  <si>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</si>
  <si>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</si>
  <si>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</si>
  <si>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</si>
  <si>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</si>
  <si>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</si>
  <si>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</si>
  <si>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</si>
  <si>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</si>
  <si>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</si>
  <si>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</si>
  <si>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</si>
  <si>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</si>
  <si>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</si>
  <si>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</si>
  <si>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</si>
  <si>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</si>
  <si>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</si>
  <si>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</si>
  <si>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</si>
  <si>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</si>
  <si>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</si>
  <si>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</si>
  <si>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</si>
  <si>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</si>
  <si>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</si>
  <si>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</si>
  <si>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</si>
  <si>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</si>
  <si>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</si>
  <si>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</si>
  <si>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</si>
  <si>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</si>
  <si>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</si>
  <si>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</si>
  <si>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</si>
  <si>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</si>
  <si>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</si>
  <si>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</si>
  <si>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</si>
  <si>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</si>
  <si>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</si>
  <si>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</si>
  <si>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</si>
  <si>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</si>
  <si>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</si>
  <si>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</si>
  <si>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</si>
  <si>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</si>
  <si>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</si>
  <si>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</si>
  <si>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</si>
  <si>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</si>
  <si>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</si>
  <si>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</si>
  <si>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</si>
  <si>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</si>
  <si>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</si>
  <si>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</si>
  <si>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</si>
  <si>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</si>
  <si>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</si>
  <si>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</si>
  <si>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</si>
  <si>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</si>
  <si>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</si>
  <si>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</si>
  <si>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</si>
  <si>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</si>
  <si>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</si>
  <si>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</si>
  <si>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</si>
  <si>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</si>
  <si>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</si>
  <si>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</si>
  <si>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</si>
  <si>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</si>
  <si>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</si>
  <si>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</si>
  <si>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</si>
  <si>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</si>
  <si>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</si>
  <si>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</si>
  <si>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</si>
  <si>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</si>
  <si>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</si>
  <si>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</si>
  <si>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</si>
  <si>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</si>
  <si>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</si>
  <si>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</si>
  <si>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</si>
  <si>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</si>
  <si>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</si>
  <si>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</si>
  <si>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</si>
  <si>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</si>
  <si>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</si>
  <si>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</si>
  <si>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</si>
  <si>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</si>
  <si>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</si>
  <si>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</si>
  <si>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</si>
  <si>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</si>
  <si>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</si>
  <si>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</si>
  <si>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</si>
  <si>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</si>
  <si>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</si>
  <si>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</si>
  <si>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</si>
  <si>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</si>
  <si>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</si>
  <si>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</si>
  <si>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</si>
  <si>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</si>
  <si>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</si>
  <si>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</si>
  <si>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</si>
  <si>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</si>
  <si>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</si>
  <si>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</si>
  <si>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</si>
  <si>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</si>
  <si>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</si>
  <si>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</si>
  <si>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</si>
  <si>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</si>
  <si>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</si>
  <si>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</si>
  <si>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</si>
  <si>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</si>
  <si>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</si>
  <si>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</si>
  <si>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</si>
  <si>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</si>
  <si>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</si>
  <si>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</si>
  <si>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</si>
  <si>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</si>
  <si>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</si>
  <si>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</si>
  <si>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</si>
  <si>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</si>
  <si>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</si>
  <si>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</si>
  <si>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</si>
  <si>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</si>
  <si>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</si>
  <si>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</si>
  <si>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</si>
  <si>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</si>
  <si>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</si>
  <si>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</si>
  <si>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</si>
  <si>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</si>
  <si>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</si>
  <si>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</si>
  <si>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</si>
  <si>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</si>
  <si>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</si>
  <si>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</si>
  <si>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</si>
  <si>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</si>
  <si>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</si>
  <si>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</si>
  <si>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</si>
  <si>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</si>
  <si>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</si>
  <si>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</si>
  <si>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</si>
  <si>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</si>
  <si>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</si>
  <si>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</si>
  <si>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</si>
  <si>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</si>
  <si>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</si>
  <si>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</si>
  <si>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</si>
  <si>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</si>
  <si>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</si>
  <si>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</si>
  <si>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</si>
  <si>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</si>
  <si>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</si>
  <si>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</si>
  <si>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</si>
  <si>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</si>
  <si>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</si>
  <si>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</si>
  <si>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</si>
  <si>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</si>
  <si>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</si>
  <si>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</si>
  <si>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</si>
  <si>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</si>
  <si>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</si>
  <si>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</si>
  <si>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</si>
  <si>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</si>
  <si>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</si>
  <si>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</si>
  <si>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</si>
  <si>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</si>
  <si>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</si>
  <si>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</si>
  <si>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</si>
  <si>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</si>
  <si>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</si>
  <si>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</si>
  <si>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</si>
  <si>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</si>
  <si>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</si>
  <si>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</si>
  <si>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</si>
  <si>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</si>
  <si>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</si>
  <si>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</si>
  <si>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</si>
  <si>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</si>
  <si>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</si>
  <si>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</si>
  <si>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</si>
  <si>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</si>
  <si>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</si>
  <si>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</si>
  <si>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</si>
  <si>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</si>
  <si>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</si>
  <si>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</si>
  <si>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</si>
  <si>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</si>
  <si>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</si>
  <si>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</si>
  <si>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</si>
  <si>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</si>
  <si>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</si>
  <si>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</si>
  <si>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</si>
  <si>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</si>
  <si>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</si>
  <si>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</si>
  <si>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</si>
  <si>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</si>
  <si>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</si>
  <si>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</si>
  <si>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</si>
  <si>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</si>
  <si>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</si>
  <si>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</si>
  <si>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</si>
  <si>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</si>
  <si>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</si>
  <si>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</si>
  <si>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</si>
  <si>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</si>
  <si>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</si>
  <si>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</si>
  <si>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</si>
  <si>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</si>
  <si>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</si>
  <si>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</si>
  <si>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</si>
  <si>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</si>
  <si>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</si>
  <si>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</si>
  <si>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</si>
  <si>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</si>
  <si>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</si>
  <si>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</si>
  <si>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</si>
  <si>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</si>
  <si>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</si>
  <si>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</si>
  <si>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</si>
  <si>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</si>
  <si>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</si>
  <si>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</si>
  <si>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</si>
  <si>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</si>
  <si>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</si>
  <si>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</si>
  <si>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</si>
  <si>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</si>
  <si>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</si>
  <si>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</si>
  <si>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</si>
  <si>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</si>
  <si>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</si>
  <si>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</si>
  <si>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</si>
  <si>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</si>
  <si>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</si>
  <si>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</si>
  <si>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</si>
  <si>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</si>
  <si>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</si>
  <si>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</si>
  <si>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</si>
  <si>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</si>
  <si>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</si>
  <si>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</si>
  <si>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</si>
  <si>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</si>
  <si>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</si>
  <si>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</si>
  <si>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</si>
  <si>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</si>
  <si>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</si>
  <si>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</si>
  <si>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</si>
  <si>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</si>
  <si>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</si>
  <si>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</si>
  <si>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</si>
  <si>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</si>
  <si>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</si>
  <si>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</si>
  <si>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</si>
  <si>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</si>
  <si>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</si>
  <si>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</si>
  <si>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</si>
  <si>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</si>
  <si>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</si>
  <si>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</si>
  <si>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</si>
  <si>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</si>
  <si>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</si>
  <si>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</si>
  <si>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</si>
  <si>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</si>
  <si>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</si>
  <si>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</si>
  <si>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</si>
  <si>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</si>
  <si>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</si>
  <si>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</si>
  <si>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</si>
  <si>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</si>
  <si>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</si>
  <si>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</si>
  <si>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</si>
  <si>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</si>
  <si>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</si>
  <si>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</si>
  <si>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</si>
  <si>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</si>
  <si>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</si>
  <si>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</si>
  <si>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</si>
  <si>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</si>
  <si>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</si>
  <si>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</si>
  <si>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</si>
  <si>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</si>
  <si>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</si>
  <si>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</si>
  <si>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</si>
  <si>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</si>
  <si>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</si>
  <si>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</si>
  <si>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</si>
  <si>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</si>
  <si>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</si>
  <si>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</si>
  <si>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</si>
  <si>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</si>
  <si>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</si>
  <si>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</si>
  <si>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</si>
  <si>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</si>
  <si>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</si>
  <si>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</si>
  <si>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</si>
  <si>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</si>
  <si>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</si>
  <si>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</si>
  <si>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</si>
  <si>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</si>
  <si>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</si>
  <si>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</si>
  <si>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</si>
  <si>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</si>
  <si>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</si>
  <si>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</si>
  <si>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</si>
  <si>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</si>
  <si>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</si>
  <si>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</si>
  <si>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</si>
  <si>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</si>
  <si>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</si>
  <si>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</si>
  <si>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</si>
  <si>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</si>
  <si>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</si>
  <si>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</si>
  <si>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</si>
  <si>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</si>
  <si>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</si>
  <si>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</si>
  <si>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</si>
  <si>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</si>
  <si>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</si>
  <si>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</si>
  <si>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</si>
  <si>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</si>
  <si>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</si>
  <si>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</si>
  <si>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</si>
  <si>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</si>
  <si>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</si>
  <si>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</si>
  <si>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</si>
  <si>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</si>
  <si>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</si>
  <si>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</si>
  <si>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</si>
  <si>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</si>
  <si>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</si>
  <si>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</si>
  <si>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</si>
  <si>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</si>
  <si>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</si>
  <si>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</si>
  <si>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</si>
  <si>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</si>
  <si>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</si>
  <si>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</si>
  <si>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</si>
  <si>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</si>
  <si>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</si>
  <si>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</si>
  <si>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</si>
  <si>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</si>
  <si>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</si>
  <si>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</si>
  <si>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</si>
  <si>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</si>
  <si>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</si>
  <si>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</si>
  <si>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</si>
  <si>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</si>
  <si>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</si>
  <si>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</si>
  <si>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</si>
  <si>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</si>
  <si>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</si>
  <si>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</si>
  <si>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</si>
  <si>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</si>
  <si>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</si>
  <si>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</si>
  <si>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</si>
  <si>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</si>
  <si>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</si>
  <si>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</si>
  <si>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</si>
  <si>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</si>
  <si>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</si>
  <si>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</si>
  <si>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</si>
  <si>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</si>
  <si>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</si>
  <si>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</si>
  <si>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</si>
  <si>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</si>
  <si>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</si>
  <si>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</si>
  <si>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</si>
  <si>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</si>
  <si>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</si>
  <si>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</si>
  <si>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</si>
  <si>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</si>
  <si>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</si>
  <si>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</si>
  <si>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</si>
  <si>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</si>
  <si>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</si>
  <si>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</si>
  <si>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</si>
  <si>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</si>
  <si>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</si>
  <si>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</si>
  <si>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</si>
  <si>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</si>
  <si>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</si>
  <si>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</si>
  <si>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</si>
  <si>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</si>
  <si>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</si>
  <si>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</si>
  <si>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</si>
  <si>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</si>
  <si>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</si>
  <si>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</si>
  <si>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</si>
  <si>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</si>
  <si>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</si>
  <si>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</si>
  <si>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</si>
  <si>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</si>
  <si>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</si>
  <si>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</si>
  <si>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</si>
  <si>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</si>
  <si>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</si>
  <si>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</si>
  <si>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</si>
  <si>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</si>
  <si>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</si>
  <si>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</si>
  <si>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</si>
  <si>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</si>
  <si>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</si>
  <si>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</si>
  <si>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</si>
  <si>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</si>
  <si>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</si>
  <si>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</si>
  <si>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</si>
  <si>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</si>
  <si>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</si>
  <si>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</si>
  <si>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</si>
  <si>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</si>
  <si>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</si>
  <si>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</si>
  <si>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</si>
  <si>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</si>
  <si>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</si>
  <si>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</si>
  <si>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</si>
  <si>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</si>
  <si>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</si>
  <si>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</si>
  <si>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</si>
  <si>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</si>
  <si>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</si>
  <si>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</si>
  <si>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</si>
  <si>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</si>
  <si>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</si>
  <si>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</si>
  <si>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</si>
  <si>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</si>
  <si>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</si>
  <si>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</si>
  <si>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</si>
  <si>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</si>
  <si>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</si>
  <si>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</si>
  <si>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</si>
  <si>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</si>
  <si>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</si>
  <si>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</si>
  <si>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</si>
  <si>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</si>
  <si>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</si>
  <si>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</si>
  <si>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</si>
  <si>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</si>
  <si>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</si>
  <si>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</si>
  <si>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</si>
  <si>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</si>
  <si>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</si>
  <si>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</si>
  <si>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</si>
  <si>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</si>
  <si>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</si>
  <si>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</si>
  <si>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</si>
  <si>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</si>
  <si>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</si>
  <si>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</si>
  <si>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</si>
  <si>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</si>
  <si>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</si>
  <si>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</si>
  <si>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</si>
  <si>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</si>
  <si>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</si>
  <si>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</si>
  <si>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</si>
  <si>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</si>
  <si>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</si>
  <si>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</si>
  <si>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</si>
  <si>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</si>
  <si>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</si>
  <si>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</si>
  <si>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</si>
  <si>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</si>
  <si>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</si>
  <si>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</si>
  <si>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</si>
  <si>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</si>
  <si>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</si>
  <si>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</si>
  <si>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</si>
  <si>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</si>
  <si>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</si>
  <si>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</si>
  <si>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</si>
  <si>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</si>
  <si>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</si>
  <si>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</si>
  <si>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</si>
  <si>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</si>
  <si>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</si>
  <si>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</si>
  <si>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</si>
  <si>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</si>
  <si>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</si>
  <si>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</si>
  <si>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</si>
  <si>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</si>
  <si>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</si>
  <si>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</si>
  <si>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</si>
  <si>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</si>
  <si>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</si>
  <si>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</si>
  <si>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</si>
  <si>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</si>
  <si>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</si>
  <si>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</si>
  <si>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</si>
  <si>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</si>
  <si>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</si>
  <si>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</si>
  <si>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</si>
  <si>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</si>
  <si>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</si>
  <si>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</si>
  <si>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</si>
  <si>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</si>
  <si>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</si>
  <si>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</si>
  <si>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</si>
  <si>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</si>
  <si>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</si>
  <si>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</si>
  <si>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</si>
  <si>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</si>
  <si>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</si>
  <si>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</si>
  <si>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</si>
  <si>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</si>
  <si>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</si>
  <si>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</si>
  <si>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</si>
  <si>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</si>
  <si>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</si>
  <si>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</si>
  <si>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</si>
  <si>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</si>
  <si>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</si>
  <si>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</si>
  <si>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</si>
  <si>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</si>
  <si>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</si>
  <si>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</si>
  <si>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</si>
  <si>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</si>
  <si>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</si>
  <si>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</si>
  <si>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</si>
  <si>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</si>
  <si>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</si>
  <si>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</si>
  <si>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</si>
  <si>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</si>
  <si>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</si>
  <si>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</si>
  <si>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</si>
  <si>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</si>
  <si>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</si>
  <si>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</si>
  <si>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</si>
  <si>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</si>
  <si>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</si>
  <si>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</si>
  <si>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</si>
  <si>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</si>
  <si>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</si>
  <si>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</si>
  <si>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</si>
  <si>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</si>
  <si>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</si>
  <si>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</si>
  <si>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</si>
  <si>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</si>
  <si>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</si>
  <si>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</si>
  <si>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</si>
  <si>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</si>
  <si>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</si>
  <si>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</si>
  <si>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</si>
  <si>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</si>
  <si>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</si>
  <si>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</si>
  <si>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</si>
  <si>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</si>
  <si>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</si>
  <si>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</si>
  <si>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</si>
  <si>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</si>
  <si>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</si>
  <si>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</si>
  <si>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</si>
  <si>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</si>
  <si>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</si>
  <si>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</si>
  <si>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</si>
  <si>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</si>
  <si>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</si>
  <si>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</si>
  <si>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</si>
  <si>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</si>
  <si>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</si>
  <si>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</si>
  <si>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</si>
  <si>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</si>
  <si>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</si>
  <si>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</si>
  <si>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</si>
  <si>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</si>
  <si>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</si>
  <si>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</si>
  <si>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</si>
  <si>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</si>
  <si>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</si>
  <si>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</si>
  <si>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</si>
  <si>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</si>
  <si>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</si>
  <si>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</si>
  <si>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</si>
  <si>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</si>
  <si>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</si>
  <si>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</si>
  <si>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</si>
  <si>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</si>
  <si>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</si>
  <si>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</si>
  <si>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</si>
  <si>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</si>
  <si>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</si>
  <si>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</si>
  <si>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</si>
  <si>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</si>
  <si>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</si>
  <si>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</si>
  <si>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</si>
  <si>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</si>
  <si>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</si>
  <si>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</si>
  <si>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</si>
  <si>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</si>
  <si>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</si>
  <si>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</si>
  <si>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</si>
  <si>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</si>
  <si>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</si>
  <si>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</si>
  <si>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</si>
  <si>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</si>
  <si>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</si>
  <si>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</si>
  <si>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</si>
  <si>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</si>
  <si>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</si>
  <si>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</si>
  <si>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</si>
  <si>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</si>
  <si>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</si>
  <si>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</si>
  <si>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</si>
  <si>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</si>
  <si>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</si>
  <si>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</si>
  <si>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</si>
  <si>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</si>
  <si>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</si>
  <si>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</si>
  <si>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</si>
  <si>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</si>
  <si>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</si>
  <si>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</si>
  <si>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</si>
  <si>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</si>
  <si>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</si>
  <si>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</si>
  <si>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</si>
  <si>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</si>
  <si>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</si>
  <si>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</si>
  <si>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</si>
  <si>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</si>
  <si>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</si>
  <si>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</si>
  <si>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</si>
  <si>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</si>
  <si>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</si>
  <si>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</si>
  <si>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</si>
  <si>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</si>
  <si>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</si>
  <si>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</si>
  <si>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</si>
  <si>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</si>
  <si>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</si>
  <si>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</si>
  <si>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</si>
  <si>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</si>
  <si>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</si>
  <si>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</si>
  <si>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</si>
  <si>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</si>
  <si>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</si>
  <si>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</si>
  <si>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</si>
  <si>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</si>
  <si>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</si>
  <si>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</si>
  <si>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</si>
  <si>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</si>
  <si>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</si>
  <si>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</si>
  <si>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</si>
  <si>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</si>
  <si>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</si>
  <si>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</si>
  <si>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</si>
  <si>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</si>
  <si>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</si>
  <si>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</si>
  <si>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</si>
  <si>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</si>
  <si>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</si>
  <si>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</si>
  <si>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</si>
  <si>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</si>
  <si>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</si>
  <si>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</si>
  <si>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</si>
  <si>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</si>
  <si>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</si>
  <si>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</si>
  <si>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</si>
  <si>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</si>
  <si>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</si>
  <si>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</si>
  <si>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</si>
  <si>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</si>
  <si>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</si>
  <si>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</si>
  <si>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</si>
  <si>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</si>
  <si>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</si>
  <si>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</si>
  <si>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</si>
  <si>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</si>
  <si>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</si>
  <si>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</si>
  <si>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</si>
  <si>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</si>
  <si>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</si>
  <si>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</si>
  <si>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</si>
  <si>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</si>
  <si>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</si>
  <si>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</si>
  <si>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</si>
  <si>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</si>
  <si>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</si>
  <si>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</si>
  <si>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</si>
  <si>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</si>
  <si>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</si>
  <si>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</si>
  <si>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</si>
  <si>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</si>
  <si>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</si>
  <si>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</si>
  <si>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</si>
  <si>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</si>
  <si>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</si>
  <si>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</si>
  <si>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</si>
  <si>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</si>
  <si>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</si>
  <si>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</si>
  <si>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</si>
  <si>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</si>
  <si>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</si>
  <si>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</si>
  <si>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</si>
  <si>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</si>
  <si>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</si>
  <si>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</si>
  <si>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</si>
  <si>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</si>
  <si>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</si>
  <si>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</si>
  <si>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</si>
  <si>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</si>
  <si>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</si>
  <si>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</si>
  <si>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</si>
  <si>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</si>
  <si>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</si>
  <si>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</si>
  <si>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</si>
  <si>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</si>
  <si>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</si>
  <si>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</si>
  <si>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</si>
  <si>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</si>
  <si>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</si>
  <si>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</si>
  <si>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</si>
  <si>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</si>
  <si>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</si>
  <si>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</si>
  <si>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</si>
  <si>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</si>
  <si>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</si>
  <si>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</si>
  <si>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</si>
  <si>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</si>
  <si>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</si>
  <si>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</si>
  <si>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</si>
  <si>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</si>
  <si>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</si>
  <si>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</si>
  <si>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</si>
  <si>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</si>
  <si>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</si>
  <si>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</si>
  <si>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</si>
  <si>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</si>
  <si>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</si>
  <si>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</si>
  <si>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</si>
  <si>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</si>
  <si>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</si>
  <si>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</si>
  <si>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</si>
  <si>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</si>
  <si>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</si>
  <si>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</si>
  <si>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</si>
  <si>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</si>
  <si>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</si>
  <si>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</si>
  <si>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</si>
  <si>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</si>
  <si>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</si>
  <si>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</si>
  <si>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</si>
  <si>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</si>
  <si>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</si>
  <si>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</si>
  <si>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</si>
  <si>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</si>
  <si>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</si>
  <si>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</si>
  <si>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</si>
  <si>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</si>
  <si>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</si>
  <si>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</si>
  <si>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</si>
  <si>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</si>
  <si>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</si>
  <si>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</si>
  <si>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</si>
  <si>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</si>
  <si>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</si>
  <si>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</si>
  <si>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</si>
  <si>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</si>
  <si>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</si>
  <si>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</si>
  <si>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</si>
  <si>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</si>
  <si>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</si>
  <si>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</si>
  <si>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</si>
  <si>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</si>
  <si>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</si>
  <si>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</si>
  <si>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</si>
  <si>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</si>
  <si>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</si>
  <si>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</si>
  <si>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</si>
  <si>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</si>
  <si>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</si>
  <si>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</si>
  <si>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</si>
  <si>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</si>
  <si>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</si>
  <si>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</si>
  <si>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</si>
  <si>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</si>
  <si>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</si>
  <si>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</si>
  <si>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</si>
  <si>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</si>
  <si>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</si>
  <si>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</si>
  <si>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</si>
  <si>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</si>
  <si>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</si>
  <si>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</si>
  <si>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</si>
  <si>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</si>
  <si>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</si>
  <si>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</si>
  <si>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</si>
  <si>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</si>
  <si>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</si>
  <si>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</si>
  <si>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</si>
  <si>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</si>
  <si>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</si>
  <si>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</si>
  <si>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</si>
  <si>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</si>
  <si>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</si>
  <si>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</si>
  <si>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</si>
  <si>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</si>
  <si>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</si>
  <si>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</si>
  <si>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</si>
  <si>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</si>
  <si>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</si>
  <si>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</si>
  <si>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</si>
  <si>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</si>
  <si>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</si>
  <si>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</si>
  <si>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</si>
  <si>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</si>
  <si>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</si>
  <si>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</si>
  <si>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</si>
  <si>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</si>
  <si>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</si>
  <si>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</si>
  <si>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</si>
  <si>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</si>
  <si>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</si>
  <si>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</si>
  <si>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</si>
  <si>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</si>
  <si>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</si>
  <si>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</si>
  <si>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</si>
  <si>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</si>
  <si>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</si>
  <si>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</si>
  <si>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</si>
  <si>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</si>
  <si>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</si>
  <si>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</si>
  <si>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</si>
  <si>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</si>
  <si>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</si>
  <si>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</si>
  <si>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</si>
  <si>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</si>
  <si>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</si>
  <si>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</si>
  <si>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</si>
  <si>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</si>
  <si>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</si>
  <si>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</si>
  <si>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</si>
  <si>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</si>
  <si>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</si>
  <si>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</si>
  <si>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</si>
  <si>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</si>
  <si>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</si>
  <si>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</si>
  <si>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</si>
  <si>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</si>
  <si>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</si>
  <si>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</si>
  <si>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</si>
  <si>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</si>
  <si>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</si>
  <si>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</si>
  <si>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</si>
  <si>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</si>
  <si>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</si>
  <si>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</si>
  <si>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</si>
  <si>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</si>
  <si>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</si>
  <si>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</si>
  <si>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</si>
  <si>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</si>
  <si>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</si>
  <si>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</si>
  <si>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</si>
  <si>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</si>
  <si>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</si>
  <si>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</si>
  <si>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</si>
  <si>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</si>
  <si>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</si>
  <si>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</si>
  <si>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</si>
  <si>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</si>
  <si>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</si>
  <si>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</si>
  <si>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</si>
  <si>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</si>
  <si>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</si>
  <si>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</si>
  <si>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</si>
  <si>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</si>
  <si>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</si>
  <si>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</si>
  <si>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</si>
  <si>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</si>
  <si>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</si>
  <si>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</si>
  <si>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</si>
  <si>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</si>
  <si>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</si>
  <si>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</si>
  <si>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</si>
  <si>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</si>
  <si>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</si>
  <si>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</si>
  <si>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</si>
  <si>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</si>
  <si>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</si>
  <si>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</si>
  <si>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</si>
  <si>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</si>
  <si>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</si>
  <si>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</si>
  <si>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</si>
  <si>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</si>
  <si>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</si>
  <si>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</si>
  <si>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</si>
  <si>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</si>
  <si>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</si>
  <si>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</si>
  <si>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</si>
  <si>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</si>
  <si>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</si>
  <si>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</si>
  <si>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</si>
  <si>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</si>
  <si>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</si>
  <si>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</si>
  <si>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</si>
  <si>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</si>
  <si>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</si>
  <si>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</si>
  <si>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</si>
  <si>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</si>
  <si>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</si>
  <si>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</si>
  <si>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</si>
  <si>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</si>
  <si>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</si>
  <si>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</si>
  <si>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</si>
  <si>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</si>
  <si>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</si>
  <si>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</si>
  <si>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</si>
  <si>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</si>
  <si>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</si>
  <si>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</si>
  <si>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</si>
  <si>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</si>
  <si>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</si>
  <si>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</si>
  <si>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</si>
  <si>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</si>
  <si>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</si>
  <si>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</si>
  <si>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</si>
  <si>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</si>
  <si>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</si>
  <si>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</si>
  <si>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</si>
  <si>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</si>
  <si>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</si>
  <si>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</si>
  <si>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</si>
  <si>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</si>
  <si>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</si>
  <si>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</si>
  <si>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</si>
  <si>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</si>
  <si>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</si>
  <si>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</si>
  <si>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</si>
  <si>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</si>
  <si>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</si>
  <si>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</si>
  <si>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</si>
  <si>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</si>
  <si>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</si>
  <si>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</si>
  <si>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</si>
  <si>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</si>
  <si>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</si>
  <si>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</si>
  <si>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</si>
  <si>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</si>
  <si>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</si>
  <si>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</si>
  <si>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</si>
  <si>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</si>
  <si>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</si>
  <si>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</si>
  <si>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</si>
  <si>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</si>
  <si>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</si>
  <si>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</si>
  <si>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</si>
  <si>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</si>
  <si>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</si>
  <si>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</si>
  <si>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</si>
  <si>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</si>
  <si>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</si>
  <si>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</si>
  <si>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</si>
  <si>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</si>
  <si>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</si>
  <si>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</si>
  <si>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</si>
  <si>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</si>
  <si>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</si>
  <si>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</si>
  <si>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</si>
  <si>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</si>
  <si>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</si>
  <si>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</si>
  <si>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</si>
  <si>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</si>
  <si>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</si>
  <si>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</si>
  <si>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</si>
  <si>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</si>
  <si>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</si>
  <si>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</si>
  <si>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</si>
  <si>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</si>
  <si>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</si>
  <si>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</si>
  <si>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</si>
  <si>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</si>
  <si>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</si>
  <si>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</si>
  <si>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</si>
  <si>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</si>
  <si>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</si>
  <si>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</si>
  <si>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</si>
  <si>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</si>
  <si>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</si>
  <si>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</si>
  <si>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</si>
  <si>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</si>
  <si>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</si>
  <si>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</si>
  <si>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</si>
  <si>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</si>
  <si>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</si>
  <si>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</si>
  <si>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</si>
  <si>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</si>
  <si>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</si>
  <si>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</si>
  <si>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</si>
  <si>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</si>
  <si>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</si>
  <si>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</si>
  <si>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</si>
  <si>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</si>
  <si>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</si>
  <si>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</si>
  <si>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</si>
  <si>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</si>
  <si>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</si>
  <si>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</si>
  <si>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</si>
  <si>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</si>
  <si>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</si>
  <si>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</si>
  <si>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</si>
  <si>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</si>
  <si>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</si>
  <si>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</si>
  <si>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</si>
  <si>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</si>
  <si>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</si>
  <si>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</si>
  <si>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</si>
  <si>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</si>
  <si>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</si>
  <si>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</si>
  <si>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</si>
  <si>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</si>
  <si>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</si>
  <si>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</si>
  <si>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</si>
  <si>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</si>
  <si>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</si>
  <si>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</si>
  <si>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</si>
  <si>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</si>
  <si>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</si>
  <si>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</si>
  <si>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</si>
  <si>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</si>
  <si>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</si>
  <si>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</si>
  <si>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</si>
  <si>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</si>
  <si>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</si>
  <si>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</si>
  <si>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</si>
  <si>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</si>
  <si>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</si>
  <si>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</si>
  <si>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</si>
  <si>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</si>
  <si>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</si>
  <si>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</si>
  <si>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</si>
  <si>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</si>
  <si>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</si>
  <si>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</si>
  <si>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</si>
  <si>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</si>
  <si>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</si>
  <si>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</si>
  <si>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</si>
  <si>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</si>
  <si>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</si>
  <si>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</si>
  <si>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</si>
  <si>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</si>
  <si>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</si>
  <si>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</si>
  <si>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</si>
  <si>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</si>
  <si>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</si>
  <si>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</si>
  <si>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</si>
  <si>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</si>
  <si>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</si>
  <si>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</si>
  <si>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</si>
  <si>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</si>
  <si>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</si>
  <si>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</si>
  <si>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</si>
  <si>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</si>
  <si>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</si>
  <si>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</si>
  <si>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</si>
  <si>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</si>
  <si>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</si>
  <si>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</si>
  <si>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</si>
  <si>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</si>
  <si>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</si>
  <si>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</si>
  <si>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</si>
  <si>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</si>
  <si>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</si>
  <si>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</si>
  <si>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</si>
  <si>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</si>
  <si>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</si>
  <si>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</si>
  <si>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</si>
  <si>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</si>
  <si>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</si>
  <si>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</si>
  <si>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</si>
  <si>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</si>
  <si>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</si>
  <si>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</si>
  <si>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</si>
  <si>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</si>
  <si>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</si>
  <si>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</si>
  <si>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</si>
  <si>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</si>
  <si>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</si>
  <si>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</si>
  <si>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</si>
  <si>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</si>
  <si>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</si>
  <si>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</si>
  <si>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</si>
  <si>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</si>
  <si>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</si>
  <si>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</si>
  <si>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</si>
  <si>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</si>
  <si>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</si>
  <si>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</si>
  <si>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</si>
  <si>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</si>
  <si>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</si>
  <si>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</si>
  <si>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</si>
  <si>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</si>
  <si>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</si>
  <si>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</si>
  <si>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</si>
  <si>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</si>
  <si>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</si>
  <si>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</si>
  <si>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</si>
  <si>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</si>
  <si>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</si>
  <si>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</si>
  <si>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</si>
  <si>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</si>
  <si>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</si>
  <si>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</si>
  <si>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</si>
  <si>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</si>
  <si>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</si>
  <si>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</si>
  <si>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</si>
  <si>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</si>
  <si>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</si>
  <si>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</si>
  <si>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</si>
  <si>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</si>
  <si>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</si>
  <si>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</si>
  <si>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</si>
  <si>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</si>
  <si>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</si>
  <si>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</si>
  <si>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</si>
  <si>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</si>
  <si>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</si>
  <si>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</si>
  <si>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</si>
  <si>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</si>
  <si>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</si>
  <si>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</si>
  <si>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</si>
  <si>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</si>
  <si>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</si>
  <si>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</si>
  <si>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</si>
  <si>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</si>
  <si>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</si>
  <si>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</si>
  <si>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</si>
  <si>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</si>
  <si>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</si>
  <si>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</si>
  <si>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</si>
  <si>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</si>
  <si>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</si>
  <si>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</si>
  <si>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</si>
  <si>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</si>
  <si>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</si>
  <si>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</si>
  <si>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</si>
  <si>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</si>
  <si>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</si>
  <si>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</si>
  <si>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</si>
  <si>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</si>
  <si>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</si>
  <si>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</si>
  <si>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</si>
  <si>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</si>
  <si>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</si>
  <si>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</si>
  <si>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</si>
  <si>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</si>
  <si>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</si>
  <si>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</si>
  <si>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</si>
  <si>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</si>
  <si>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</si>
  <si>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</si>
  <si>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</si>
  <si>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</si>
  <si>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</si>
  <si>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</si>
  <si>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</si>
  <si>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</si>
  <si>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</si>
  <si>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</si>
  <si>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</si>
  <si>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</si>
  <si>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</si>
  <si>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</si>
  <si>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</si>
  <si>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</si>
  <si>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</si>
  <si>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</si>
  <si>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</si>
  <si>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</si>
  <si>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</si>
  <si>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</si>
  <si>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</si>
  <si>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</si>
  <si>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</si>
  <si>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</si>
  <si>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</si>
  <si>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</si>
  <si>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</si>
  <si>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</si>
  <si>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</si>
  <si>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</si>
  <si>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</si>
  <si>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</si>
  <si>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</si>
  <si>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</si>
  <si>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</si>
  <si>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</si>
  <si>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</si>
  <si>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</si>
  <si>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</si>
  <si>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</si>
  <si>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</si>
  <si>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</si>
  <si>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</si>
  <si>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</si>
  <si>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</si>
  <si>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</si>
  <si>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</si>
  <si>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</si>
  <si>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</si>
  <si>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</si>
  <si>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</si>
  <si>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</si>
  <si>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</si>
  <si>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</si>
  <si>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</si>
  <si>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</si>
  <si>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</si>
  <si>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</si>
  <si>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</si>
  <si>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</si>
  <si>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</si>
  <si>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</si>
  <si>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</si>
  <si>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</si>
  <si>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</si>
  <si>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</si>
  <si>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</si>
  <si>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</si>
  <si>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</si>
  <si>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</si>
  <si>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</si>
  <si>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</si>
  <si>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</si>
  <si>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</si>
  <si>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</si>
  <si>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</si>
  <si>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</si>
  <si>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</si>
  <si>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</si>
  <si>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</si>
  <si>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</si>
  <si>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</si>
  <si>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</si>
  <si>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</si>
  <si>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</si>
  <si>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</si>
  <si>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</si>
  <si>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</si>
  <si>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</si>
  <si>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</si>
  <si>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</si>
  <si>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</si>
  <si>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</si>
  <si>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</si>
  <si>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</si>
  <si>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</si>
  <si>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</si>
  <si>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</si>
  <si>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</si>
  <si>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</si>
  <si>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</si>
  <si>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</si>
  <si>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</si>
  <si>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</si>
  <si>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</si>
  <si>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</si>
  <si>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</si>
  <si>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</si>
  <si>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</si>
  <si>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</si>
  <si>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</si>
  <si>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</si>
  <si>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</si>
  <si>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</si>
  <si>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</si>
  <si>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</si>
  <si>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</si>
  <si>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</si>
  <si>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</si>
  <si>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</si>
  <si>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</si>
  <si>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</si>
  <si>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</si>
  <si>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</si>
  <si>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</si>
  <si>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</si>
  <si>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</si>
  <si>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</si>
  <si>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</si>
  <si>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</si>
  <si>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</si>
  <si>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</si>
  <si>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</si>
  <si>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</si>
  <si>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</si>
  <si>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</si>
  <si>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</si>
  <si>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</si>
  <si>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</si>
  <si>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</si>
  <si>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</si>
  <si>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</si>
  <si>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</si>
  <si>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</si>
  <si>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</si>
  <si>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</si>
  <si>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</si>
  <si>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</si>
  <si>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</si>
  <si>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</si>
  <si>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</si>
  <si>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</si>
  <si>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</si>
  <si>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</si>
  <si>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</si>
  <si>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</si>
  <si>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</si>
  <si>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</si>
  <si>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</si>
  <si>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</si>
  <si>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</si>
  <si>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</si>
  <si>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</si>
  <si>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</si>
  <si>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</si>
  <si>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</si>
  <si>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</si>
  <si>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</si>
  <si>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</si>
  <si>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</si>
  <si>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</si>
  <si>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</si>
  <si>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</si>
  <si>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</si>
  <si>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</si>
  <si>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</si>
  <si>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</si>
  <si>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</si>
  <si>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</si>
  <si>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</si>
  <si>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</si>
  <si>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</si>
  <si>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</si>
  <si>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</si>
  <si>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</si>
  <si>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</si>
  <si>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</si>
  <si>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</si>
  <si>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</si>
  <si>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</si>
  <si>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</si>
  <si>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</si>
  <si>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</si>
  <si>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</si>
  <si>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</si>
  <si>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</si>
  <si>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</si>
  <si>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</si>
  <si>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</si>
  <si>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</si>
  <si>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</si>
  <si>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</si>
  <si>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</si>
  <si>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</si>
  <si>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</si>
  <si>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</si>
  <si>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</si>
  <si>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</si>
  <si>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</si>
  <si>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</si>
  <si>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</si>
  <si>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</si>
  <si>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</si>
  <si>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</si>
  <si>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</si>
  <si>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</si>
  <si>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</si>
  <si>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</si>
  <si>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</si>
  <si>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</si>
  <si>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</si>
  <si>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</si>
  <si>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</si>
  <si>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</si>
  <si>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</si>
  <si>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</si>
  <si>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</si>
  <si>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</si>
  <si>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</si>
  <si>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</si>
  <si>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</si>
  <si>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</si>
  <si>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</si>
  <si>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</si>
  <si>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</si>
  <si>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</si>
  <si>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</si>
  <si>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</si>
  <si>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</si>
  <si>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</si>
  <si>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</si>
  <si>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</si>
  <si>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</si>
  <si>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</si>
  <si>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</si>
  <si>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</si>
  <si>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</si>
  <si>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</si>
  <si>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</si>
  <si>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</si>
  <si>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</si>
  <si>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</si>
  <si>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</si>
  <si>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</si>
  <si>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</si>
  <si>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</si>
  <si>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</si>
  <si>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</si>
  <si>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</si>
  <si>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</si>
  <si>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</si>
  <si>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</si>
  <si>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</si>
  <si>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</si>
  <si>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</si>
  <si>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</si>
  <si>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</si>
  <si>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</si>
  <si>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</si>
  <si>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</si>
  <si>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</si>
  <si>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</si>
  <si>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</si>
  <si>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</si>
  <si>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</si>
  <si>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</si>
  <si>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</si>
  <si>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</si>
  <si>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</si>
  <si>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</si>
  <si>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</si>
  <si>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</si>
  <si>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</si>
  <si>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</si>
  <si>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</si>
  <si>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</si>
  <si>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</si>
  <si>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</si>
  <si>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</si>
  <si>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</si>
  <si>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</si>
  <si>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</si>
  <si>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</si>
  <si>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</si>
  <si>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</si>
  <si>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</si>
  <si>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</si>
  <si>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</si>
  <si>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</si>
  <si>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</si>
  <si>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</si>
  <si>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</si>
  <si>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</si>
  <si>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</si>
  <si>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</si>
  <si>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</si>
  <si>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</si>
  <si>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</si>
  <si>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</si>
  <si>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</si>
  <si>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</si>
  <si>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</si>
  <si>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</si>
  <si>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</si>
  <si>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</si>
  <si>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</si>
  <si>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</si>
  <si>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</si>
  <si>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</si>
  <si>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</si>
  <si>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</si>
  <si>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</si>
  <si>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</si>
  <si>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</si>
  <si>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</si>
  <si>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</si>
  <si>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</si>
  <si>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</si>
  <si>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</si>
  <si>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</si>
  <si>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</si>
  <si>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</si>
  <si>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</si>
  <si>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</si>
  <si>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</si>
  <si>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</si>
  <si>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</si>
  <si>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</si>
  <si>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</si>
  <si>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</si>
  <si>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</si>
  <si>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</si>
  <si>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</si>
  <si>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</si>
  <si>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</si>
  <si>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</si>
  <si>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</si>
  <si>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</si>
  <si>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</si>
  <si>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</si>
  <si>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</si>
  <si>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</si>
  <si>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</si>
  <si>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</si>
  <si>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</si>
  <si>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</si>
  <si>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</si>
  <si>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</si>
  <si>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</si>
  <si>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</si>
  <si>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</si>
  <si>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</si>
  <si>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</si>
  <si>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</si>
  <si>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</si>
  <si>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</si>
  <si>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</si>
  <si>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</si>
  <si>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</si>
  <si>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</si>
  <si>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</si>
  <si>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</si>
  <si>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</si>
  <si>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</si>
  <si>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</si>
  <si>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</si>
  <si>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</si>
  <si>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</si>
  <si>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</si>
  <si>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</si>
  <si>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</si>
  <si>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</si>
  <si>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</si>
  <si>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</si>
  <si>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</si>
  <si>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</si>
  <si>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</si>
  <si>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</si>
  <si>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</si>
  <si>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</si>
  <si>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</si>
  <si>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</si>
  <si>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</si>
  <si>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</si>
  <si>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</si>
  <si>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</si>
  <si>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</si>
  <si>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</si>
  <si>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</si>
  <si>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</si>
  <si>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</si>
  <si>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</si>
  <si>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</si>
  <si>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</si>
  <si>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</si>
  <si>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</si>
  <si>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</si>
  <si>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</si>
  <si>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</si>
  <si>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</si>
  <si>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</si>
  <si>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</si>
  <si>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</si>
  <si>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</si>
  <si>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</si>
  <si>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</si>
  <si>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</si>
  <si>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</si>
  <si>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</si>
  <si>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</si>
  <si>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</si>
  <si>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</si>
  <si>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</si>
  <si>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</si>
  <si>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</si>
  <si>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</si>
  <si>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</si>
  <si>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</si>
  <si>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</si>
  <si>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</si>
  <si>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</si>
  <si>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</si>
  <si>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</si>
  <si>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</si>
  <si>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</si>
  <si>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</si>
  <si>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</si>
  <si>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</si>
  <si>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</si>
  <si>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</si>
  <si>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</si>
  <si>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</si>
  <si>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</si>
  <si>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</si>
  <si>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</si>
  <si>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</si>
  <si>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</si>
  <si>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</si>
  <si>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</si>
  <si>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</si>
  <si>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</si>
  <si>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</si>
  <si>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</si>
  <si>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</si>
  <si>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</si>
  <si>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</si>
  <si>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</si>
  <si>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</si>
  <si>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</si>
  <si>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</si>
  <si>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</si>
  <si>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</si>
  <si>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</si>
  <si>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</si>
  <si>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</si>
  <si>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</si>
  <si>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</si>
  <si>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</si>
  <si>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</si>
  <si>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</si>
  <si>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</si>
  <si>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</si>
  <si>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</si>
  <si>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</si>
  <si>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</si>
  <si>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</si>
  <si>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</si>
  <si>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</si>
  <si>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</si>
  <si>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</si>
  <si>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</si>
  <si>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</si>
  <si>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</si>
  <si>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</si>
  <si>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</si>
  <si>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</si>
  <si>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</si>
  <si>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</si>
  <si>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</si>
  <si>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</si>
  <si>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</si>
  <si>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</si>
  <si>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</si>
  <si>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</si>
  <si>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</si>
  <si>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</si>
  <si>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</si>
  <si>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</si>
  <si>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</si>
  <si>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</si>
  <si>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</si>
  <si>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</si>
  <si>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</si>
  <si>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</si>
  <si>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</si>
  <si>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</si>
  <si>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</si>
  <si>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</si>
  <si>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</si>
  <si>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</si>
  <si>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</si>
  <si>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</si>
  <si>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</si>
  <si>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</si>
  <si>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</si>
  <si>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</si>
  <si>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</si>
  <si>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</si>
  <si>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</si>
  <si>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</si>
  <si>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</si>
  <si>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</si>
  <si>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</si>
  <si>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</si>
  <si>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</si>
  <si>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</si>
  <si>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</si>
  <si>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</si>
  <si>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</si>
  <si>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</si>
  <si>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</si>
  <si>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</si>
  <si>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</si>
  <si>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</si>
  <si>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</si>
  <si>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</si>
  <si>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</si>
  <si>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</si>
  <si>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</si>
  <si>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</si>
  <si>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</si>
  <si>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</si>
  <si>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</si>
  <si>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</si>
  <si>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</si>
  <si>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</si>
  <si>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</si>
  <si>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</si>
  <si>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</si>
  <si>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</si>
  <si>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</si>
  <si>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</si>
  <si>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</si>
  <si>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</si>
  <si>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</si>
  <si>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</si>
  <si>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</si>
  <si>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</si>
  <si>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</si>
  <si>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</si>
  <si>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</si>
  <si>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</si>
  <si>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</si>
  <si>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</si>
  <si>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</si>
  <si>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</si>
  <si>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</si>
  <si>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</si>
  <si>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</si>
  <si>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</si>
  <si>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</si>
  <si>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</si>
  <si>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</si>
  <si>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</si>
  <si>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</si>
  <si>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</si>
  <si>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</si>
  <si>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</si>
  <si>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</si>
  <si>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</si>
  <si>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</si>
  <si>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</si>
  <si>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</si>
  <si>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</si>
  <si>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</si>
  <si>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</si>
  <si>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</si>
  <si>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</si>
  <si>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</si>
  <si>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</si>
  <si>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</si>
  <si>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</si>
  <si>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</si>
  <si>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</si>
  <si>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</si>
  <si>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</si>
  <si>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</si>
  <si>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</si>
  <si>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</si>
  <si>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</si>
  <si>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</si>
  <si>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</si>
  <si>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</si>
  <si>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</si>
  <si>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</si>
  <si>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</si>
  <si>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</si>
  <si>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</si>
  <si>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</si>
  <si>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</si>
  <si>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</si>
  <si>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</si>
  <si>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</si>
  <si>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</si>
  <si>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</si>
  <si>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</si>
  <si>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</si>
  <si>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</si>
  <si>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</si>
  <si>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</si>
  <si>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</si>
  <si>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</si>
  <si>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</si>
  <si>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</si>
  <si>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</si>
  <si>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</si>
  <si>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</si>
  <si>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</si>
  <si>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</si>
  <si>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</si>
  <si>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</si>
  <si>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</si>
  <si>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</si>
  <si>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</si>
  <si>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</si>
  <si>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</si>
  <si>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</si>
  <si>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</si>
  <si>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</si>
  <si>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</si>
  <si>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</si>
  <si>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</si>
  <si>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</si>
  <si>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</si>
  <si>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</si>
  <si>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</si>
  <si>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</si>
  <si>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</si>
  <si>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</si>
  <si>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</si>
  <si>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</si>
  <si>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</si>
  <si>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</si>
  <si>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</si>
  <si>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</si>
  <si>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</si>
  <si>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</si>
  <si>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</si>
  <si>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</si>
  <si>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</si>
  <si>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</si>
  <si>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</si>
  <si>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</si>
  <si>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</si>
  <si>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</si>
  <si>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</si>
  <si>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</si>
  <si>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</si>
  <si>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</si>
  <si>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</si>
  <si>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</si>
  <si>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</si>
  <si>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</si>
  <si>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</si>
  <si>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</si>
  <si>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</si>
  <si>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</si>
  <si>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</si>
  <si>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</si>
  <si>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</si>
  <si>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</si>
  <si>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</si>
  <si>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</si>
  <si>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</si>
  <si>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</si>
  <si>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</si>
  <si>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</si>
  <si>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</si>
  <si>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</si>
  <si>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</si>
  <si>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</si>
  <si>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</si>
  <si>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</si>
  <si>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</si>
  <si>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</si>
  <si>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</si>
  <si>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</si>
  <si>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</si>
  <si>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</si>
  <si>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</si>
  <si>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</si>
  <si>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</si>
  <si>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</si>
  <si>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</si>
  <si>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</si>
  <si>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</si>
  <si>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</si>
  <si>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</si>
  <si>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</si>
  <si>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</si>
  <si>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</si>
  <si>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</si>
  <si>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</si>
  <si>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</si>
  <si>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</si>
  <si>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</si>
  <si>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</si>
  <si>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</si>
  <si>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</si>
  <si>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</si>
  <si>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</si>
  <si>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</si>
  <si>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</si>
  <si>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</si>
  <si>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</si>
  <si>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</si>
  <si>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</si>
  <si>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</si>
  <si>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</si>
  <si>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</si>
  <si>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</si>
  <si>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</si>
  <si>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</si>
  <si>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</si>
  <si>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</si>
  <si>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</si>
  <si>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</si>
  <si>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</si>
  <si>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</si>
  <si>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</si>
  <si>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</si>
  <si>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</si>
  <si>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</si>
  <si>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</si>
  <si>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</si>
  <si>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</si>
  <si>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</si>
  <si>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</si>
  <si>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</si>
  <si>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</si>
  <si>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</si>
  <si>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</si>
  <si>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</si>
  <si>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</si>
  <si>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</si>
  <si>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</si>
  <si>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</si>
  <si>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</si>
  <si>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</si>
  <si>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</si>
  <si>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</si>
  <si>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</si>
  <si>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</si>
  <si>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</si>
  <si>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</si>
  <si>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</si>
  <si>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</si>
  <si>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</si>
  <si>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</si>
  <si>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</si>
  <si>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</si>
  <si>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</si>
  <si>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</si>
  <si>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</si>
  <si>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</si>
  <si>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</si>
  <si>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</si>
  <si>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</si>
  <si>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</si>
  <si>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</si>
  <si>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</si>
  <si>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</si>
  <si>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</si>
  <si>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</si>
  <si>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</si>
  <si>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</si>
  <si>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</si>
  <si>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</si>
  <si>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</si>
  <si>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</si>
  <si>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</si>
  <si>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</si>
  <si>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</si>
  <si>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</si>
  <si>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</si>
  <si>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</si>
  <si>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</si>
  <si>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</si>
  <si>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</si>
  <si>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</si>
  <si>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</si>
  <si>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</si>
  <si>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</si>
  <si>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</si>
  <si>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</si>
  <si>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</si>
  <si>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</si>
  <si>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</si>
  <si>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</si>
  <si>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</si>
  <si>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</si>
  <si>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</si>
  <si>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</si>
  <si>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</si>
  <si>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</si>
  <si>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</si>
  <si>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</si>
  <si>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</si>
  <si>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</si>
  <si>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</si>
  <si>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</si>
  <si>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</si>
  <si>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</si>
  <si>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</si>
  <si>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</si>
  <si>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</si>
  <si>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</si>
  <si>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</si>
  <si>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</si>
  <si>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</si>
  <si>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</si>
  <si>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</si>
  <si>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</si>
  <si>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</si>
  <si>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</si>
  <si>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</si>
  <si>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</si>
  <si>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</si>
  <si>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</si>
  <si>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</si>
  <si>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</si>
  <si>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</si>
  <si>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</si>
  <si>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</si>
  <si>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</si>
  <si>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</si>
  <si>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</si>
  <si>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</si>
  <si>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</si>
  <si>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</si>
  <si>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</si>
  <si>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</si>
  <si>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</si>
  <si>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</si>
  <si>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</si>
  <si>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</si>
  <si>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</si>
  <si>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</si>
  <si>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</si>
  <si>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</si>
  <si>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</si>
  <si>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</si>
  <si>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</si>
  <si>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</si>
  <si>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</si>
  <si>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</si>
  <si>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</si>
  <si>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</si>
  <si>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</si>
  <si>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</si>
  <si>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</si>
  <si>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</si>
  <si>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</si>
  <si>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</si>
  <si>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</si>
  <si>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</si>
  <si>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</si>
  <si>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</si>
  <si>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</si>
  <si>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</si>
  <si>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</si>
  <si>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</si>
  <si>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</si>
  <si>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</si>
  <si>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</si>
  <si>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</si>
  <si>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</si>
  <si>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</si>
  <si>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</si>
  <si>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</si>
  <si>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</si>
  <si>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</si>
  <si>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</si>
  <si>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</si>
  <si>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</si>
  <si>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</si>
  <si>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</si>
  <si>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</si>
  <si>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</si>
  <si>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</si>
  <si>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</si>
  <si>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</si>
  <si>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</si>
  <si>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</si>
  <si>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</si>
  <si>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</si>
  <si>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</si>
  <si>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</si>
  <si>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</si>
  <si>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</si>
  <si>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</si>
  <si>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</si>
  <si>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</si>
  <si>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</si>
  <si>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</si>
  <si>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</si>
  <si>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</si>
  <si>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</si>
  <si>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</si>
  <si>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</si>
  <si>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</si>
  <si>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</si>
  <si>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</si>
  <si>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</si>
  <si>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</si>
  <si>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</si>
  <si>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</si>
  <si>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</si>
  <si>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</si>
  <si>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</si>
  <si>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</si>
  <si>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</si>
  <si>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</si>
  <si>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</si>
  <si>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</si>
  <si>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</si>
  <si>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</si>
  <si>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</si>
  <si>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</si>
  <si>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</si>
  <si>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</si>
  <si>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</si>
  <si>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</si>
  <si>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</si>
  <si>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</si>
  <si>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</si>
  <si>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</si>
  <si>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</si>
  <si>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</si>
  <si>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</si>
  <si>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</si>
  <si>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</si>
  <si>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</si>
  <si>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</si>
  <si>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</si>
  <si>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</si>
  <si>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</si>
  <si>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</si>
  <si>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</si>
  <si>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</si>
  <si>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</si>
  <si>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</si>
  <si>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</si>
  <si>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</si>
  <si>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</si>
  <si>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</si>
  <si>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</si>
  <si>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</si>
  <si>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</si>
  <si>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</si>
  <si>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</si>
  <si>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</si>
  <si>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</si>
  <si>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</si>
  <si>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</si>
  <si>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</si>
  <si>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</si>
  <si>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</si>
  <si>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</si>
  <si>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</si>
  <si>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</si>
  <si>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</si>
  <si>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</si>
  <si>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</si>
  <si>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</si>
  <si>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</si>
  <si>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</si>
  <si>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</si>
  <si>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</si>
  <si>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</si>
  <si>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</si>
  <si>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</si>
  <si>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</si>
  <si>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</si>
  <si>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</si>
  <si>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</si>
  <si>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</si>
  <si>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</si>
  <si>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</si>
  <si>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</si>
  <si>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</si>
  <si>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</si>
  <si>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</si>
  <si>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</si>
  <si>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</si>
  <si>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</si>
  <si>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</si>
  <si>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</si>
  <si>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</si>
  <si>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</si>
  <si>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</si>
  <si>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</si>
  <si>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</si>
  <si>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</si>
  <si>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</si>
  <si>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</si>
  <si>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</si>
  <si>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</si>
  <si>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</si>
  <si>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</si>
  <si>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</si>
  <si>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</si>
  <si>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</si>
  <si>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</si>
  <si>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</si>
  <si>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</si>
  <si>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</si>
  <si>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</si>
  <si>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</si>
  <si>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</si>
  <si>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</si>
  <si>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</si>
  <si>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</si>
  <si>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</si>
  <si>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</si>
  <si>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</si>
  <si>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</si>
  <si>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</si>
  <si>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</si>
  <si>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</si>
  <si>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</si>
  <si>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</si>
  <si>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</si>
  <si>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</si>
  <si>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</si>
  <si>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</si>
  <si>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</si>
  <si>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</si>
  <si>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</si>
  <si>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</si>
  <si>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</si>
  <si>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</si>
  <si>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</si>
  <si>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</si>
  <si>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</si>
  <si>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</si>
  <si>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</si>
  <si>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</si>
  <si>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</si>
  <si>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</si>
  <si>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</si>
  <si>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</si>
  <si>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</si>
  <si>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</si>
  <si>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</si>
  <si>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</si>
  <si>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</si>
  <si>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</si>
  <si>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</si>
  <si>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</si>
  <si>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</si>
  <si>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</si>
  <si>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</si>
  <si>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</si>
  <si>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</si>
  <si>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</si>
  <si>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</si>
  <si>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</si>
  <si>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</si>
  <si>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</si>
  <si>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</si>
  <si>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</si>
  <si>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</si>
  <si>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</si>
  <si>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</si>
  <si>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</si>
  <si>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</si>
  <si>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</si>
  <si>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</si>
  <si>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</si>
  <si>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</si>
  <si>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</si>
  <si>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</si>
  <si>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</si>
  <si>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</si>
  <si>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</si>
  <si>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</si>
  <si>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</si>
  <si>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</si>
  <si>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</si>
  <si>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</si>
  <si>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</si>
  <si>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</si>
  <si>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</si>
  <si>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</si>
  <si>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</si>
  <si>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</si>
  <si>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</si>
  <si>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</si>
  <si>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</si>
  <si>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</si>
  <si>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</si>
  <si>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</si>
  <si>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</si>
  <si>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</si>
  <si>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</si>
  <si>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</si>
  <si>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</si>
  <si>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</si>
  <si>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</si>
  <si>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</si>
  <si>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</si>
  <si>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</si>
  <si>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</si>
  <si>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</si>
  <si>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</si>
  <si>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</si>
  <si>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</si>
  <si>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</si>
  <si>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</si>
  <si>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</si>
  <si>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</si>
  <si>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</si>
  <si>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</si>
  <si>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</si>
  <si>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</si>
  <si>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</si>
  <si>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</si>
  <si>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</si>
  <si>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</si>
  <si>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</si>
  <si>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</si>
  <si>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</si>
  <si>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</si>
  <si>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</si>
  <si>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</si>
  <si>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</si>
  <si>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</si>
  <si>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</si>
  <si>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</si>
  <si>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</si>
  <si>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</si>
  <si>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</si>
  <si>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</si>
  <si>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</si>
  <si>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</si>
  <si>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</si>
  <si>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</si>
  <si>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</si>
  <si>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</si>
  <si>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</si>
  <si>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</si>
  <si>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</si>
  <si>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</si>
  <si>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</si>
  <si>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</si>
  <si>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</si>
  <si>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</si>
  <si>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</si>
  <si>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</si>
  <si>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</si>
  <si>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</si>
  <si>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</si>
  <si>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</si>
  <si>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</si>
  <si>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</si>
  <si>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</si>
  <si>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</si>
  <si>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</si>
  <si>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</si>
  <si>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</si>
  <si>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</si>
  <si>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</si>
  <si>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</si>
  <si>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</si>
  <si>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</si>
  <si>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</si>
  <si>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</si>
  <si>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</si>
  <si>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</si>
  <si>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</si>
  <si>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</si>
  <si>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</si>
  <si>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</si>
  <si>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</si>
  <si>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</si>
  <si>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</si>
  <si>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</si>
  <si>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</si>
  <si>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</si>
  <si>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</si>
  <si>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</si>
  <si>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</si>
  <si>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</si>
  <si>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</si>
  <si>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</si>
  <si>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</si>
  <si>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</si>
  <si>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</si>
  <si>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</si>
  <si>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</si>
  <si>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</si>
  <si>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</si>
  <si>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</si>
  <si>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</si>
  <si>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</si>
  <si>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</si>
  <si>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</si>
  <si>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</si>
  <si>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</si>
  <si>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</si>
  <si>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</si>
  <si>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</si>
  <si>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</si>
  <si>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</si>
  <si>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</si>
  <si>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</si>
  <si>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</si>
  <si>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</si>
  <si>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</si>
  <si>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</si>
  <si>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</si>
  <si>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</si>
  <si>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</si>
  <si>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</si>
  <si>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</si>
  <si>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</si>
  <si>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</si>
  <si>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</si>
  <si>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</si>
  <si>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</si>
  <si>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</si>
  <si>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</si>
  <si>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</si>
  <si>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</si>
  <si>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</si>
  <si>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</si>
  <si>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</si>
  <si>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</si>
  <si>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</si>
  <si>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</si>
  <si>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</si>
  <si>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</si>
  <si>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</si>
  <si>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</si>
  <si>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</si>
  <si>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</si>
  <si>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</si>
  <si>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</si>
  <si>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</si>
  <si>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</si>
  <si>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</si>
  <si>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</si>
  <si>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</si>
  <si>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</si>
  <si>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</si>
  <si>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</si>
  <si>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</si>
  <si>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</si>
  <si>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</si>
  <si>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</si>
  <si>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</si>
  <si>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</si>
  <si>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</si>
  <si>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</si>
  <si>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</si>
  <si>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</si>
  <si>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</si>
  <si>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</si>
  <si>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</si>
  <si>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</si>
  <si>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</si>
  <si>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</si>
  <si>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</si>
  <si>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</si>
  <si>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</si>
  <si>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</si>
  <si>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</si>
  <si>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</si>
  <si>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</si>
  <si>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</si>
  <si>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</si>
  <si>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</si>
  <si>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</si>
  <si>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</si>
  <si>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</si>
  <si>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</si>
  <si>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</si>
  <si>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</si>
  <si>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</si>
  <si>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</si>
  <si>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</si>
  <si>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</si>
  <si>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</si>
  <si>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</si>
  <si>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</si>
  <si>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</si>
  <si>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</si>
  <si>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</si>
  <si>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</si>
  <si>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</si>
  <si>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</si>
  <si>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</si>
  <si>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</si>
  <si>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</si>
  <si>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</si>
  <si>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</si>
  <si>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</si>
  <si>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</si>
  <si>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</si>
  <si>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</si>
  <si>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</si>
  <si>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</si>
  <si>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</si>
  <si>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</si>
  <si>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</si>
  <si>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</si>
  <si>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</si>
  <si>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</si>
  <si>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</si>
  <si>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</si>
  <si>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</si>
  <si>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</si>
  <si>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</si>
  <si>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</si>
  <si>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</si>
  <si>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</si>
  <si>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</si>
  <si>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</si>
  <si>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</si>
  <si>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</si>
  <si>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</si>
  <si>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</si>
  <si>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</si>
  <si>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</si>
  <si>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</si>
  <si>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</si>
  <si>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</si>
  <si>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</si>
  <si>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</si>
  <si>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</si>
  <si>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</si>
  <si>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</si>
  <si>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</si>
  <si>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</si>
  <si>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</si>
  <si>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</si>
  <si>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</si>
  <si>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</si>
  <si>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</si>
  <si>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</si>
  <si>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</si>
  <si>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</si>
  <si>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</si>
  <si>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</si>
  <si>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</si>
  <si>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</si>
  <si>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</si>
  <si>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</si>
  <si>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</si>
  <si>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</si>
  <si>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</si>
  <si>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</si>
  <si>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</si>
  <si>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</si>
  <si>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</si>
  <si>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</si>
  <si>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</si>
  <si>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</si>
  <si>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</si>
  <si>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</si>
  <si>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</si>
  <si>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</si>
  <si>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</si>
  <si>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</si>
  <si>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</si>
  <si>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</si>
  <si>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</si>
  <si>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</si>
  <si>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</si>
  <si>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</si>
  <si>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</si>
  <si>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</si>
  <si>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</si>
  <si>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</si>
  <si>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</si>
  <si>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</si>
  <si>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</si>
  <si>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</si>
  <si>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</si>
  <si>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</si>
  <si>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</si>
  <si>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</si>
  <si>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</si>
  <si>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</si>
  <si>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</si>
  <si>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</si>
  <si>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</si>
  <si>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</si>
  <si>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</si>
  <si>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</si>
  <si>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</si>
  <si>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</si>
  <si>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</si>
  <si>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</si>
  <si>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</si>
  <si>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</si>
  <si>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</si>
  <si>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</si>
  <si>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</si>
  <si>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</si>
  <si>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</si>
  <si>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</si>
  <si>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</si>
  <si>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</si>
  <si>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</si>
  <si>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</si>
  <si>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</si>
  <si>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</si>
  <si>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</si>
  <si>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</si>
  <si>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</si>
  <si>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</si>
  <si>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</si>
  <si>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</si>
  <si>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</si>
  <si>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</si>
  <si>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</si>
  <si>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</si>
  <si>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</si>
  <si>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</si>
  <si>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</si>
  <si>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</si>
  <si>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</si>
  <si>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</si>
  <si>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</si>
  <si>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</si>
  <si>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</si>
  <si>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</si>
  <si>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</si>
  <si>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</si>
  <si>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</si>
  <si>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</si>
  <si>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</si>
  <si>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</si>
  <si>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</si>
  <si>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</si>
  <si>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</si>
  <si>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</si>
  <si>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</si>
  <si>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</si>
  <si>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</si>
  <si>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</si>
  <si>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</si>
  <si>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</si>
  <si>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</si>
  <si>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</si>
  <si>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</si>
  <si>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</si>
  <si>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</si>
  <si>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</si>
  <si>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</si>
  <si>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</si>
  <si>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</si>
  <si>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</si>
  <si>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</si>
  <si>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</si>
  <si>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</si>
  <si>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</si>
  <si>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</si>
  <si>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</si>
  <si>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</si>
  <si>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</si>
  <si>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</si>
  <si>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</si>
  <si>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</si>
  <si>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</si>
  <si>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</si>
  <si>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</si>
  <si>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</si>
  <si>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</si>
  <si>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</si>
  <si>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</si>
  <si>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</si>
  <si>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</si>
  <si>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</si>
  <si>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</si>
  <si>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</si>
  <si>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</si>
  <si>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</si>
  <si>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</si>
  <si>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</si>
  <si>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</si>
  <si>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</si>
  <si>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</si>
  <si>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</si>
  <si>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</si>
  <si>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</si>
  <si>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</si>
  <si>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</si>
  <si>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</si>
  <si>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</si>
  <si>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</si>
  <si>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</si>
  <si>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</si>
  <si>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</si>
  <si>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</si>
  <si>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</si>
  <si>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</si>
  <si>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</si>
  <si>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</si>
  <si>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</si>
  <si>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</si>
  <si>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</si>
  <si>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</si>
  <si>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</si>
  <si>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</si>
  <si>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</si>
  <si>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</si>
  <si>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</si>
  <si>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</si>
  <si>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</si>
  <si>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</si>
  <si>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</si>
  <si>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</si>
  <si>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</si>
  <si>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</si>
  <si>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</si>
  <si>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</si>
  <si>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</si>
  <si>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</si>
  <si>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</si>
  <si>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</si>
  <si>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</si>
  <si>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</si>
  <si>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</si>
  <si>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</si>
  <si>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</si>
  <si>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</si>
  <si>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</si>
  <si>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</si>
  <si>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</si>
  <si>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</si>
  <si>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</si>
  <si>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</si>
  <si>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</si>
  <si>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</si>
  <si>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</si>
  <si>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</si>
  <si>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</si>
  <si>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</si>
  <si>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</si>
  <si>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</si>
  <si>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</si>
  <si>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</si>
  <si>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</si>
  <si>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</si>
  <si>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</si>
  <si>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</si>
  <si>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</si>
  <si>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</si>
  <si>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</si>
  <si>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</si>
  <si>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</si>
  <si>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</si>
  <si>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</si>
  <si>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</si>
  <si>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</si>
  <si>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</si>
  <si>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</si>
  <si>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</si>
  <si>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</si>
  <si>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</si>
  <si>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</si>
  <si>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</si>
  <si>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</si>
  <si>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</si>
  <si>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</si>
  <si>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</si>
  <si>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</si>
  <si>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</si>
  <si>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</si>
  <si>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</si>
  <si>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</si>
  <si>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</si>
  <si>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</si>
  <si>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</si>
  <si>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</si>
  <si>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</si>
  <si>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</si>
  <si>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</si>
  <si>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</si>
  <si>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</si>
  <si>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</si>
  <si>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</si>
  <si>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</si>
  <si>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</si>
  <si>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</si>
  <si>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</si>
  <si>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</si>
  <si>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</si>
  <si>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</si>
  <si>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</si>
  <si>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</si>
  <si>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</si>
  <si>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</si>
  <si>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</si>
  <si>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</si>
  <si>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</si>
  <si>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</si>
  <si>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</si>
  <si>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</si>
  <si>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</si>
  <si>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</si>
  <si>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</si>
  <si>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</si>
  <si>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</si>
  <si>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</si>
  <si>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</si>
  <si>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</si>
  <si>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</si>
  <si>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</si>
  <si>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</si>
  <si>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</si>
  <si>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</si>
  <si>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</si>
  <si>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</si>
  <si>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</si>
  <si>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</si>
  <si>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</si>
  <si>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</si>
  <si>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</si>
  <si>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</si>
  <si>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</si>
  <si>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</si>
  <si>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</si>
  <si>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</si>
  <si>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</si>
  <si>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</si>
  <si>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</si>
  <si>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</si>
  <si>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</si>
  <si>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</si>
  <si>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</si>
  <si>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</si>
  <si>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</si>
  <si>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</si>
  <si>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</si>
  <si>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</si>
  <si>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</si>
  <si>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</si>
  <si>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</si>
  <si>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</si>
  <si>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</si>
  <si>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</si>
  <si>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</si>
  <si>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</si>
  <si>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</si>
  <si>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</si>
  <si>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</si>
  <si>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</si>
  <si>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</si>
  <si>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</si>
  <si>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</si>
  <si>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</si>
  <si>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</si>
  <si>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</si>
  <si>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</si>
  <si>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</si>
  <si>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</si>
  <si>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</si>
  <si>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</si>
  <si>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</si>
  <si>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</si>
  <si>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</si>
  <si>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</si>
  <si>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</si>
  <si>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</si>
  <si>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</si>
  <si>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</si>
  <si>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</si>
  <si>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</si>
  <si>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</si>
  <si>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</si>
  <si>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</si>
  <si>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</si>
  <si>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</si>
  <si>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</si>
  <si>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</si>
  <si>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</si>
  <si>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</si>
  <si>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</si>
  <si>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</si>
  <si>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</si>
  <si>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</si>
  <si>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</si>
  <si>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</si>
  <si>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</si>
  <si>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</si>
  <si>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</si>
  <si>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</si>
  <si>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</si>
  <si>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</si>
  <si>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</si>
  <si>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</si>
  <si>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</si>
  <si>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</si>
  <si>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</si>
  <si>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</si>
  <si>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</si>
  <si>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</si>
  <si>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</si>
  <si>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</si>
  <si>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</si>
  <si>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</si>
  <si>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</si>
  <si>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</si>
  <si>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</si>
  <si>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</si>
  <si>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</si>
  <si>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</si>
  <si>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</si>
  <si>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</si>
  <si>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</si>
  <si>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</si>
  <si>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</si>
  <si>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</si>
  <si>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</si>
  <si>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</si>
  <si>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</si>
  <si>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</si>
  <si>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</si>
  <si>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</si>
  <si>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</si>
  <si>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</si>
  <si>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</si>
  <si>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</si>
  <si>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</si>
  <si>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</si>
  <si>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</si>
  <si>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</si>
  <si>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</si>
  <si>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</si>
  <si>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</si>
  <si>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</si>
  <si>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</si>
  <si>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</si>
  <si>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</si>
  <si>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</si>
  <si>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</si>
  <si>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</si>
  <si>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</si>
  <si>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</si>
  <si>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</si>
  <si>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</si>
  <si>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</si>
  <si>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</si>
  <si>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</si>
  <si>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</si>
  <si>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</si>
  <si>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</si>
  <si>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</si>
  <si>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</si>
  <si>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</si>
  <si>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</si>
  <si>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</si>
  <si>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</si>
  <si>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</si>
  <si>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</si>
  <si>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</si>
  <si>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</si>
  <si>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</si>
  <si>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</si>
  <si>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</si>
  <si>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</si>
  <si>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</si>
  <si>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</si>
  <si>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</si>
  <si>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</si>
  <si>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</si>
  <si>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</si>
  <si>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</si>
  <si>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</si>
  <si>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</si>
  <si>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</si>
  <si>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</si>
  <si>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</si>
  <si>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</si>
  <si>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</si>
  <si>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</si>
  <si>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</si>
  <si>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</si>
  <si>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</si>
  <si>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</si>
  <si>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</si>
  <si>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</si>
  <si>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</si>
  <si>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</si>
  <si>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</si>
  <si>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</si>
  <si>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</si>
  <si>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</si>
  <si>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</si>
  <si>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</si>
  <si>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</si>
  <si>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</si>
  <si>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</si>
  <si>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</si>
  <si>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</si>
  <si>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</si>
  <si>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</si>
  <si>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</si>
  <si>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</si>
  <si>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</si>
  <si>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</si>
  <si>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</si>
  <si>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</si>
  <si>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</si>
  <si>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</si>
  <si>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</si>
  <si>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</si>
  <si>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</si>
  <si>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</si>
  <si>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</si>
  <si>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</si>
  <si>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</si>
  <si>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</si>
  <si>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</si>
  <si>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</si>
  <si>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</si>
  <si>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</si>
  <si>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</si>
  <si>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</si>
  <si>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</si>
  <si>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</si>
  <si>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</si>
  <si>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</si>
  <si>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</si>
  <si>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</si>
  <si>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</si>
  <si>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</si>
  <si>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</si>
  <si>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</si>
  <si>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</si>
  <si>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</si>
  <si>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</si>
  <si>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</si>
  <si>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</si>
  <si>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</si>
  <si>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</si>
  <si>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</si>
  <si>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</si>
  <si>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</si>
  <si>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</si>
  <si>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</si>
  <si>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</si>
  <si>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</si>
  <si>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</si>
  <si>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</si>
  <si>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</si>
  <si>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</si>
  <si>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</si>
  <si>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</si>
  <si>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</si>
  <si>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</si>
  <si>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</si>
  <si>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</si>
  <si>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</si>
  <si>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</si>
  <si>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</si>
  <si>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</si>
  <si>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</si>
  <si>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</si>
  <si>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</si>
  <si>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</si>
  <si>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</si>
  <si>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</si>
  <si>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</si>
  <si>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</si>
  <si>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</si>
  <si>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</si>
  <si>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</si>
  <si>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</si>
  <si>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</si>
  <si>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</si>
  <si>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</si>
  <si>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</si>
  <si>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</si>
  <si>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</si>
  <si>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</si>
  <si>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</si>
  <si>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</si>
  <si>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</si>
  <si>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</si>
  <si>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</si>
  <si>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</si>
  <si>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</si>
  <si>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</si>
  <si>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</si>
  <si>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</si>
  <si>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</si>
  <si>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</si>
  <si>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</si>
  <si>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</si>
  <si>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</si>
  <si>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</si>
  <si>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</si>
  <si>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</si>
  <si>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</si>
  <si>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</si>
  <si>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</si>
  <si>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</si>
  <si>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</si>
  <si>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</si>
  <si>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</si>
  <si>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</si>
  <si>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</si>
  <si>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</si>
  <si>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</si>
  <si>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</si>
  <si>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</si>
  <si>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</si>
  <si>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</si>
  <si>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</si>
  <si>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</si>
  <si>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</si>
  <si>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</si>
  <si>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</si>
  <si>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</si>
  <si>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</si>
  <si>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</si>
  <si>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</si>
  <si>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</si>
  <si>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</si>
  <si>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</si>
  <si>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</si>
  <si>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</si>
  <si>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</si>
  <si>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</si>
  <si>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</si>
  <si>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</si>
  <si>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</si>
  <si>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</si>
  <si>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</si>
  <si>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</si>
  <si>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</si>
  <si>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</si>
  <si>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</si>
  <si>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</si>
  <si>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</si>
  <si>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</si>
  <si>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</si>
  <si>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</si>
  <si>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</si>
  <si>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</si>
  <si>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</si>
  <si>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</si>
  <si>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</si>
  <si>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</si>
  <si>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</si>
  <si>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</si>
  <si>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</si>
  <si>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</si>
  <si>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</si>
  <si>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</si>
  <si>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</si>
  <si>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</si>
  <si>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</si>
  <si>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</si>
  <si>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</si>
  <si>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</si>
  <si>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</si>
  <si>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</si>
  <si>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</si>
  <si>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</si>
  <si>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</si>
  <si>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</si>
  <si>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</si>
  <si>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</si>
  <si>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</si>
  <si>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</si>
  <si>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</si>
  <si>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</si>
  <si>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</si>
  <si>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</si>
  <si>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</si>
  <si>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</si>
  <si>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</si>
  <si>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</si>
  <si>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</si>
  <si>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</si>
  <si>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</si>
  <si>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</si>
  <si>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</si>
  <si>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</si>
  <si>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</si>
  <si>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</si>
  <si>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</si>
  <si>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</si>
  <si>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</si>
  <si>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</si>
  <si>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</si>
  <si>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</si>
  <si>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</si>
  <si>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</si>
  <si>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</si>
  <si>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</si>
  <si>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</si>
  <si>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</si>
  <si>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</si>
  <si>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</si>
  <si>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</si>
  <si>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</si>
  <si>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</si>
  <si>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</si>
  <si>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</si>
  <si>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</si>
  <si>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</si>
  <si>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</si>
  <si>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</si>
  <si>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</si>
  <si>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</si>
  <si>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</si>
  <si>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</si>
  <si>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</si>
  <si>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</si>
  <si>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</si>
  <si>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</si>
  <si>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</si>
  <si>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</si>
  <si>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</si>
  <si>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</si>
  <si>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</si>
  <si>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</si>
  <si>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</si>
  <si>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</si>
  <si>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</si>
  <si>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</si>
  <si>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</si>
  <si>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</si>
  <si>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</si>
  <si>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</si>
  <si>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</si>
  <si>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</si>
  <si>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</si>
  <si>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</si>
  <si>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</si>
  <si>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</si>
  <si>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</si>
  <si>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</si>
  <si>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</si>
  <si>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</si>
  <si>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</si>
  <si>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</si>
  <si>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</si>
  <si>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</si>
  <si>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</si>
  <si>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</si>
  <si>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</si>
  <si>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</si>
  <si>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</si>
  <si>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</si>
  <si>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</si>
  <si>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</si>
  <si>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</si>
  <si>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</si>
  <si>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</si>
  <si>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</si>
  <si>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</si>
  <si>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</si>
  <si>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</si>
  <si>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</si>
  <si>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</si>
  <si>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</si>
  <si>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</si>
  <si>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</si>
  <si>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</si>
  <si>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</si>
  <si>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</si>
  <si>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</si>
  <si>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</si>
  <si>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</si>
  <si>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</si>
  <si>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</si>
  <si>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</si>
  <si>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</si>
  <si>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</si>
  <si>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</si>
  <si>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</si>
  <si>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</si>
  <si>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</si>
  <si>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</si>
  <si>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</si>
  <si>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</si>
  <si>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</si>
  <si>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</si>
  <si>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</si>
  <si>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</si>
  <si>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</si>
  <si>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</si>
  <si>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</si>
  <si>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</si>
  <si>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</si>
  <si>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</si>
  <si>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</si>
  <si>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</si>
  <si>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</si>
  <si>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</si>
  <si>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</si>
  <si>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</si>
  <si>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</si>
  <si>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</si>
  <si>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</si>
  <si>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</si>
  <si>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</si>
  <si>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</si>
  <si>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</si>
  <si>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</si>
  <si>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</si>
  <si>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</si>
  <si>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</si>
  <si>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</si>
  <si>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</si>
  <si>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</si>
  <si>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</si>
  <si>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</si>
  <si>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</si>
  <si>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</si>
  <si>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</si>
  <si>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</si>
  <si>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</si>
  <si>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</si>
  <si>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</si>
  <si>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</si>
  <si>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</si>
  <si>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</si>
  <si>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</si>
  <si>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</si>
  <si>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</si>
  <si>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</si>
  <si>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</si>
  <si>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</si>
  <si>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</si>
  <si>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</si>
  <si>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</si>
  <si>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</si>
  <si>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</si>
  <si>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</si>
  <si>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</si>
  <si>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</si>
  <si>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</si>
  <si>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</si>
  <si>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</si>
  <si>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</si>
  <si>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</si>
  <si>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</si>
  <si>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</si>
  <si>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</si>
  <si>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</si>
  <si>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</si>
  <si>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</si>
  <si>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</si>
  <si>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</si>
  <si>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</si>
  <si>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</si>
  <si>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</si>
  <si>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</si>
  <si>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</si>
  <si>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</si>
  <si>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</si>
  <si>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</si>
  <si>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</si>
  <si>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</si>
  <si>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</si>
  <si>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</si>
  <si>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</si>
  <si>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</si>
  <si>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</si>
  <si>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</si>
  <si>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</si>
  <si>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</si>
  <si>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</si>
  <si>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</si>
  <si>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</si>
  <si>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</si>
  <si>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</si>
  <si>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</si>
  <si>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</si>
  <si>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</si>
  <si>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</si>
  <si>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</si>
  <si>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</si>
  <si>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</si>
  <si>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</si>
  <si>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</si>
  <si>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</si>
  <si>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</si>
  <si>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</si>
  <si>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</si>
  <si>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</si>
  <si>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</si>
  <si>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</si>
  <si>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</si>
  <si>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</si>
  <si>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</si>
  <si>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</si>
  <si>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</si>
  <si>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</si>
  <si>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</si>
  <si>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</si>
  <si>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</si>
  <si>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</si>
  <si>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</si>
  <si>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</si>
  <si>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</si>
  <si>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</si>
  <si>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</si>
  <si>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</si>
  <si>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</si>
  <si>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</si>
  <si>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</si>
  <si>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</si>
  <si>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</si>
  <si>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</si>
  <si>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</si>
  <si>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</si>
  <si>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</si>
  <si>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</si>
  <si>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</si>
  <si>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</si>
  <si>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</si>
  <si>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</si>
  <si>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</si>
  <si>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</si>
  <si>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</si>
  <si>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</si>
  <si>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</si>
  <si>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</si>
  <si>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</si>
  <si>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</si>
  <si>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</si>
  <si>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</si>
  <si>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</si>
  <si>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</si>
  <si>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</si>
  <si>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</si>
  <si>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</si>
  <si>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</si>
  <si>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</si>
  <si>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</si>
  <si>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</si>
  <si>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</si>
  <si>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</si>
  <si>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</si>
  <si>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</si>
  <si>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</si>
  <si>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</si>
  <si>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</si>
  <si>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</si>
  <si>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</si>
  <si>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</si>
  <si>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</si>
  <si>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</si>
  <si>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</si>
  <si>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</si>
  <si>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</si>
  <si>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</si>
  <si>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</si>
  <si>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</si>
  <si>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</si>
  <si>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</si>
  <si>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</si>
  <si>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</si>
  <si>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</si>
  <si>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</si>
  <si>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</si>
  <si>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</si>
  <si>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</si>
  <si>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</si>
  <si>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</si>
  <si>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</si>
  <si>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</si>
  <si>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</si>
  <si>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</si>
  <si>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</si>
  <si>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</si>
  <si>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</si>
  <si>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</si>
  <si>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</si>
  <si>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</si>
  <si>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</si>
  <si>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</si>
  <si>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</si>
  <si>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</si>
  <si>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</si>
  <si>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</si>
  <si>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</si>
  <si>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</si>
  <si>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</si>
  <si>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</si>
  <si>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</si>
  <si>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</si>
  <si>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</si>
  <si>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</si>
  <si>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</si>
  <si>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</si>
  <si>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</si>
  <si>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</si>
  <si>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</si>
  <si>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</si>
  <si>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</si>
  <si>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</si>
  <si>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</si>
  <si>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</si>
  <si>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</si>
  <si>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</si>
  <si>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</si>
  <si>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</si>
  <si>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</si>
  <si>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</si>
  <si>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</si>
  <si>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</si>
  <si>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</si>
  <si>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</si>
  <si>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</si>
  <si>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</si>
  <si>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</si>
  <si>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</si>
  <si>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</si>
  <si>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</si>
  <si>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</si>
  <si>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</si>
  <si>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</si>
  <si>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</si>
  <si>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</si>
  <si>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</si>
  <si>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</si>
  <si>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</si>
  <si>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</si>
  <si>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</si>
  <si>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</si>
  <si>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</si>
  <si>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</si>
  <si>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</si>
  <si>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</si>
  <si>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</si>
  <si>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</si>
  <si>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</si>
  <si>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</si>
  <si>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</si>
  <si>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</si>
  <si>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</si>
  <si>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</si>
  <si>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</si>
  <si>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</si>
  <si>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</si>
  <si>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</si>
  <si>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</si>
  <si>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</si>
  <si>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</si>
  <si>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</si>
  <si>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</si>
  <si>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</si>
  <si>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</si>
  <si>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</si>
  <si>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</si>
  <si>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</si>
  <si>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</si>
  <si>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</si>
  <si>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</si>
  <si>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</si>
  <si>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</si>
  <si>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</si>
  <si>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</si>
  <si>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</si>
  <si>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</si>
  <si>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</si>
  <si>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</si>
  <si>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</si>
  <si>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</si>
  <si>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</si>
  <si>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</si>
  <si>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</si>
  <si>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</si>
  <si>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</si>
  <si>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</si>
  <si>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</si>
  <si>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</si>
  <si>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</si>
  <si>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</si>
  <si>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</si>
  <si>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</si>
  <si>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</si>
  <si>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</si>
  <si>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</si>
  <si>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</si>
  <si>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</si>
  <si>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</si>
  <si>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</si>
  <si>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</si>
  <si>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</si>
  <si>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</si>
  <si>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</si>
  <si>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</si>
  <si>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</si>
  <si>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</si>
  <si>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</si>
  <si>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</si>
  <si>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</si>
  <si>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</si>
  <si>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</si>
  <si>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</si>
  <si>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</si>
  <si>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</si>
  <si>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</si>
  <si>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</si>
  <si>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</si>
  <si>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</si>
  <si>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</si>
  <si>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</si>
  <si>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</si>
  <si>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</si>
  <si>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</si>
  <si>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</si>
  <si>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</si>
  <si>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</si>
  <si>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</si>
  <si>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</si>
  <si>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</si>
  <si>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</si>
  <si>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</si>
  <si>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</si>
  <si>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</si>
  <si>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</si>
  <si>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</si>
  <si>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</si>
  <si>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</si>
  <si>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</si>
  <si>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</si>
  <si>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</si>
  <si>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</si>
  <si>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</si>
  <si>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</si>
  <si>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</si>
  <si>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</si>
  <si>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</si>
  <si>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</si>
  <si>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</si>
  <si>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</si>
  <si>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</si>
  <si>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</si>
  <si>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</si>
  <si>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</si>
  <si>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</si>
  <si>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</si>
  <si>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</si>
  <si>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</si>
  <si>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</si>
  <si>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</si>
  <si>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</si>
  <si>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</si>
  <si>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</si>
  <si>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</si>
  <si>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</si>
  <si>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</si>
  <si>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</si>
  <si>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</si>
  <si>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</si>
  <si>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</si>
  <si>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</si>
  <si>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</si>
  <si>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</si>
  <si>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</si>
  <si>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</si>
  <si>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</si>
  <si>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</si>
  <si>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</si>
  <si>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</si>
  <si>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</si>
  <si>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</si>
  <si>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</si>
  <si>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</si>
  <si>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</si>
  <si>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</si>
  <si>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</si>
  <si>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</si>
  <si>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</si>
  <si>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</si>
  <si>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</si>
  <si>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</si>
  <si>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</si>
  <si>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</si>
  <si>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</si>
  <si>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</si>
  <si>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</si>
  <si>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</si>
  <si>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</si>
  <si>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</si>
  <si>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</si>
  <si>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</si>
  <si>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</si>
  <si>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</si>
  <si>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</si>
  <si>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</si>
  <si>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</si>
  <si>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</si>
  <si>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</si>
  <si>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</si>
  <si>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</si>
  <si>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</si>
  <si>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</si>
  <si>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</si>
  <si>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</si>
  <si>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</si>
  <si>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</si>
  <si>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</si>
  <si>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</si>
  <si>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</si>
  <si>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</si>
  <si>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</si>
  <si>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</si>
  <si>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</si>
  <si>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</si>
  <si>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</si>
  <si>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</si>
  <si>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</si>
  <si>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</si>
  <si>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</si>
  <si>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</si>
  <si>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</si>
  <si>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</si>
  <si>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</si>
  <si>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</si>
  <si>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</si>
  <si>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</si>
  <si>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</si>
  <si>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</si>
  <si>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</si>
  <si>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</si>
  <si>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</si>
  <si>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</si>
  <si>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</si>
  <si>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</si>
  <si>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</si>
  <si>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</si>
  <si>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</si>
  <si>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</si>
  <si>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</si>
  <si>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</si>
  <si>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</si>
  <si>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</si>
  <si>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</si>
  <si>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</si>
  <si>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</si>
  <si>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</si>
  <si>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</si>
  <si>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</si>
  <si>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</si>
  <si>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</si>
  <si>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</si>
  <si>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</si>
  <si>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</si>
  <si>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</si>
  <si>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</si>
  <si>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</si>
  <si>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</si>
  <si>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</si>
  <si>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</si>
  <si>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</si>
  <si>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</si>
  <si>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</si>
  <si>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</si>
  <si>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</si>
  <si>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</si>
  <si>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</si>
  <si>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</si>
  <si>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</si>
  <si>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</si>
  <si>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</si>
  <si>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</si>
  <si>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</si>
  <si>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</si>
  <si>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</si>
  <si>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</si>
  <si>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</si>
  <si>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</si>
  <si>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</si>
  <si>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</si>
  <si>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</si>
  <si>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</si>
  <si>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</si>
  <si>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</si>
  <si>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</si>
  <si>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</si>
  <si>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</si>
  <si>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</si>
  <si>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</si>
  <si>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</si>
  <si>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</si>
  <si>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</si>
  <si>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</si>
  <si>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</si>
  <si>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</si>
  <si>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</si>
  <si>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</si>
  <si>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</si>
  <si>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</si>
  <si>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</si>
  <si>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</si>
  <si>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</si>
  <si>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</si>
  <si>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</si>
  <si>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</si>
  <si>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</si>
  <si>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</si>
  <si>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</si>
  <si>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</si>
  <si>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</si>
  <si>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</si>
  <si>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</si>
  <si>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</si>
  <si>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</si>
  <si>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</si>
  <si>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</si>
  <si>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</si>
  <si>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</si>
  <si>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</si>
  <si>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</si>
  <si>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</si>
  <si>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</si>
  <si>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</si>
  <si>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</si>
  <si>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</si>
  <si>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</si>
  <si>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</si>
  <si>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</si>
  <si>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</si>
  <si>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</si>
  <si>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</si>
  <si>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</si>
  <si>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</si>
  <si>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</si>
  <si>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</si>
  <si>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</si>
  <si>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</si>
  <si>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</si>
  <si>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</si>
  <si>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</si>
  <si>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</si>
  <si>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</si>
  <si>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</si>
  <si>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</si>
  <si>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</si>
  <si>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</si>
  <si>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</si>
  <si>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</si>
  <si>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</si>
  <si>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</si>
  <si>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</si>
  <si>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</si>
  <si>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</si>
  <si>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</si>
  <si>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</si>
  <si>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</si>
  <si>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</si>
  <si>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</si>
  <si>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</si>
  <si>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</si>
  <si>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</si>
  <si>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</si>
  <si>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</si>
  <si>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</si>
  <si>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</si>
  <si>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</si>
  <si>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</si>
  <si>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</si>
  <si>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</si>
  <si>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</si>
  <si>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</si>
  <si>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</si>
  <si>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</si>
  <si>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</si>
  <si>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</si>
  <si>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</si>
  <si>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</si>
  <si>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</si>
  <si>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</si>
  <si>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</si>
  <si>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</si>
  <si>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</si>
  <si>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</si>
  <si>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</si>
  <si>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</si>
  <si>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</si>
  <si>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</si>
  <si>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</si>
  <si>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</si>
  <si>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</si>
  <si>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</si>
  <si>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</si>
  <si>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</si>
  <si>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</si>
  <si>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</si>
  <si>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</si>
  <si>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</si>
  <si>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</si>
  <si>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</si>
  <si>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</si>
  <si>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</si>
  <si>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</si>
  <si>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</si>
  <si>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</si>
  <si>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</si>
  <si>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</si>
  <si>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</si>
  <si>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</si>
  <si>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</si>
  <si>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</si>
  <si>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</si>
  <si>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</si>
  <si>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</si>
  <si>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</si>
  <si>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</si>
  <si>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</si>
  <si>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</si>
  <si>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</si>
  <si>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</si>
  <si>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</si>
  <si>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</si>
  <si>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</si>
  <si>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</si>
  <si>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</si>
  <si>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</si>
  <si>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</si>
  <si>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</si>
  <si>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</si>
  <si>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</si>
  <si>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</si>
  <si>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</si>
  <si>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</si>
  <si>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</si>
  <si>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</si>
  <si>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</si>
  <si>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</si>
  <si>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</si>
  <si>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</si>
  <si>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</si>
  <si>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</si>
  <si>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</si>
  <si>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</si>
  <si>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</si>
  <si>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</si>
  <si>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</si>
  <si>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</si>
  <si>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</si>
  <si>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</si>
  <si>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</si>
  <si>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</si>
  <si>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</si>
  <si>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</si>
  <si>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</si>
  <si>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</si>
  <si>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</si>
  <si>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</si>
  <si>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</si>
  <si>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</si>
  <si>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</si>
  <si>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</si>
  <si>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</si>
  <si>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</si>
  <si>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</si>
  <si>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</si>
  <si>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</si>
  <si>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</si>
  <si>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</si>
  <si>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</si>
  <si>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</si>
  <si>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</si>
  <si>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</si>
  <si>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</si>
  <si>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</si>
  <si>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</si>
  <si>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</si>
  <si>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</si>
  <si>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</si>
  <si>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</si>
  <si>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</si>
  <si>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</si>
  <si>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</si>
  <si>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</si>
  <si>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</si>
  <si>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</si>
  <si>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</si>
  <si>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</si>
  <si>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</si>
  <si>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</si>
  <si>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</si>
  <si>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</si>
  <si>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</si>
  <si>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</si>
  <si>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</si>
  <si>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</si>
  <si>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</si>
  <si>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</si>
  <si>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</si>
  <si>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</si>
  <si>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</si>
  <si>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</si>
  <si>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</si>
  <si>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</si>
  <si>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</si>
  <si>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</si>
  <si>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</si>
  <si>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</si>
  <si>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</si>
  <si>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</si>
  <si>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</si>
  <si>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</si>
  <si>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</si>
  <si>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</si>
  <si>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</si>
  <si>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</si>
  <si>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</si>
  <si>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</si>
  <si>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</si>
  <si>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</si>
  <si>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</si>
  <si>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</si>
  <si>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</si>
  <si>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</si>
  <si>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</si>
  <si>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</si>
  <si>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</si>
  <si>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</si>
  <si>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</si>
  <si>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</si>
  <si>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</si>
  <si>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</si>
  <si>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</si>
  <si>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</si>
  <si>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</si>
  <si>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</si>
  <si>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</si>
  <si>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</si>
  <si>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</si>
  <si>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</si>
  <si>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</si>
  <si>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</si>
  <si>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</si>
  <si>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</si>
  <si>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</si>
  <si>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</si>
  <si>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</si>
  <si>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</si>
  <si>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</si>
  <si>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</si>
  <si>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</si>
  <si>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</si>
  <si>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</si>
  <si>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</si>
  <si>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</si>
  <si>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</si>
  <si>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</si>
  <si>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</si>
  <si>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</si>
  <si>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</si>
  <si>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</si>
  <si>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</si>
  <si>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</si>
  <si>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</si>
  <si>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</si>
  <si>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</si>
  <si>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</si>
  <si>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</si>
  <si>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</si>
  <si>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</si>
  <si>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</si>
  <si>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</si>
  <si>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</si>
  <si>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</si>
  <si>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</si>
  <si>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</si>
  <si>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</si>
  <si>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</si>
  <si>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</si>
  <si>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</si>
  <si>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</si>
  <si>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</si>
  <si>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</si>
  <si>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</si>
  <si>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</si>
  <si>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</si>
  <si>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</si>
  <si>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</si>
  <si>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</si>
  <si>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</si>
  <si>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</si>
  <si>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</si>
  <si>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</si>
  <si>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</si>
  <si>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</si>
  <si>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</si>
  <si>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</si>
  <si>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</si>
  <si>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</si>
  <si>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</si>
  <si>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</si>
  <si>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</si>
  <si>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</si>
  <si>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</si>
  <si>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</si>
  <si>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</si>
  <si>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</si>
  <si>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</si>
  <si>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</si>
  <si>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</si>
  <si>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</si>
  <si>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</si>
  <si>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</si>
  <si>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</si>
  <si>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</si>
  <si>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</si>
  <si>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</si>
  <si>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</si>
  <si>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</si>
  <si>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</si>
  <si>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</si>
  <si>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</si>
  <si>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</si>
  <si>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</si>
  <si>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</si>
  <si>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</si>
  <si>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</si>
  <si>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</si>
  <si>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</si>
  <si>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</si>
  <si>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</si>
  <si>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</si>
  <si>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</si>
  <si>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</si>
  <si>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</si>
  <si>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</si>
  <si>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</si>
  <si>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</si>
  <si>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</si>
  <si>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</si>
  <si>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</si>
  <si>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</si>
  <si>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</si>
  <si>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</si>
  <si>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</si>
  <si>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</si>
  <si>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</si>
  <si>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</si>
  <si>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</si>
  <si>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</si>
  <si>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</si>
  <si>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</si>
  <si>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</si>
  <si>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</si>
  <si>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</si>
  <si>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</si>
  <si>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</si>
  <si>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</si>
  <si>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</si>
  <si>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</si>
  <si>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</si>
  <si>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</si>
  <si>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</si>
  <si>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</si>
  <si>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</si>
  <si>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</si>
  <si>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</si>
  <si>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</si>
  <si>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</si>
  <si>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</si>
  <si>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</si>
  <si>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</si>
  <si>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</si>
  <si>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</si>
  <si>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</si>
  <si>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</si>
  <si>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</si>
  <si>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</si>
  <si>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</si>
  <si>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</si>
  <si>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</si>
  <si>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</si>
  <si>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</si>
  <si>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</si>
  <si>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</si>
  <si>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</si>
  <si>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</si>
  <si>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</si>
  <si>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</si>
  <si>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</si>
  <si>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</si>
  <si>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</si>
  <si>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</si>
  <si>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</si>
  <si>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</si>
  <si>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</si>
  <si>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</si>
  <si>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</si>
  <si>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</si>
  <si>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</si>
  <si>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</si>
  <si>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</si>
  <si>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</si>
  <si>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</si>
  <si>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</si>
  <si>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</si>
  <si>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</si>
  <si>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</si>
  <si>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</si>
  <si>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</si>
  <si>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</si>
  <si>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</si>
  <si>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</si>
  <si>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</si>
  <si>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</si>
  <si>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</si>
  <si>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</si>
  <si>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</si>
  <si>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</si>
  <si>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</si>
  <si>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</si>
  <si>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</si>
  <si>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</si>
  <si>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</si>
  <si>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</si>
  <si>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</si>
  <si>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</si>
  <si>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</si>
  <si>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</si>
  <si>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</si>
  <si>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</si>
  <si>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</si>
  <si>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</si>
  <si>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</si>
  <si>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</si>
  <si>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</si>
  <si>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</si>
  <si>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</si>
  <si>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</si>
  <si>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</si>
  <si>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</si>
  <si>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</si>
  <si>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</si>
  <si>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</si>
  <si>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</si>
  <si>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</si>
  <si>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</si>
  <si>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</si>
  <si>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</si>
  <si>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</si>
  <si>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</si>
  <si>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</si>
  <si>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</si>
  <si>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</si>
  <si>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</si>
  <si>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</si>
  <si>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</si>
  <si>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</si>
  <si>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</si>
  <si>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</si>
  <si>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</si>
  <si>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</si>
  <si>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</si>
  <si>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</si>
  <si>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</si>
  <si>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</si>
  <si>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</si>
  <si>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</si>
  <si>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</si>
  <si>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</si>
  <si>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</si>
  <si>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</si>
  <si>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</si>
  <si>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</si>
  <si>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</si>
  <si>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</si>
  <si>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</si>
  <si>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</si>
  <si>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</si>
  <si>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</si>
  <si>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</si>
  <si>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</si>
  <si>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</si>
  <si>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</si>
  <si>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</si>
  <si>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</si>
  <si>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</si>
  <si>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</si>
  <si>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</si>
  <si>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</si>
  <si>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</si>
  <si>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</si>
  <si>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</si>
  <si>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</si>
  <si>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</si>
  <si>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</si>
  <si>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</si>
  <si>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</si>
  <si>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</si>
  <si>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</si>
  <si>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</si>
  <si>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</si>
  <si>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</si>
  <si>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</si>
  <si>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</si>
  <si>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</si>
  <si>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</si>
  <si>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</si>
  <si>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</si>
  <si>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</si>
  <si>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</si>
  <si>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</si>
  <si>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</si>
  <si>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</si>
  <si>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</si>
  <si>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</si>
  <si>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</si>
  <si>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</si>
  <si>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</si>
  <si>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</si>
  <si>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</si>
  <si>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</si>
  <si>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</si>
  <si>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</si>
  <si>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</si>
  <si>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</si>
  <si>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</si>
  <si>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</si>
  <si>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</si>
  <si>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</si>
  <si>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</si>
  <si>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</si>
  <si>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</si>
  <si>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</si>
  <si>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</si>
  <si>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</si>
  <si>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</si>
  <si>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</si>
  <si>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</si>
  <si>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</si>
  <si>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</si>
  <si>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</si>
  <si>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</si>
  <si>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</si>
  <si>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</si>
  <si>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</si>
  <si>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</si>
  <si>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</si>
  <si>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</si>
  <si>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</si>
  <si>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</si>
  <si>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</si>
  <si>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</si>
  <si>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</si>
  <si>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</si>
  <si>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</si>
  <si>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</si>
  <si>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</si>
  <si>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</si>
  <si>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</si>
  <si>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</si>
  <si>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</si>
  <si>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</si>
  <si>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</si>
  <si>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</si>
  <si>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</si>
  <si>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</si>
  <si>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</si>
  <si>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</si>
  <si>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</si>
  <si>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</si>
  <si>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</si>
  <si>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</si>
  <si>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</si>
  <si>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</si>
  <si>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</si>
  <si>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</si>
  <si>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</si>
  <si>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</si>
  <si>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</si>
  <si>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</si>
  <si>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</si>
  <si>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</si>
  <si>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</si>
  <si>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</si>
  <si>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</si>
  <si>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</si>
  <si>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</si>
  <si>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</si>
  <si>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</si>
  <si>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</si>
  <si>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</si>
  <si>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</si>
  <si>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</si>
  <si>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</si>
  <si>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</si>
  <si>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</si>
  <si>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</si>
  <si>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</si>
  <si>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</si>
  <si>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</si>
  <si>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</si>
  <si>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</si>
  <si>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</si>
  <si>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</si>
  <si>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</si>
  <si>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</si>
  <si>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</si>
  <si>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</si>
  <si>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</si>
  <si>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</si>
  <si>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</si>
  <si>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</si>
  <si>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</si>
  <si>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</si>
  <si>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</si>
  <si>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</si>
  <si>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</si>
  <si>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</si>
  <si>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</si>
  <si>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</si>
  <si>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</si>
  <si>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</si>
  <si>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</si>
  <si>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</si>
  <si>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</si>
  <si>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</si>
  <si>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</si>
  <si>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</si>
  <si>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</si>
  <si>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</si>
  <si>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</si>
  <si>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</si>
  <si>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</si>
  <si>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</si>
  <si>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</si>
  <si>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</si>
  <si>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</si>
  <si>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</si>
  <si>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</si>
  <si>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</si>
  <si>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</si>
  <si>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</si>
  <si>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</si>
  <si>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</si>
  <si>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</si>
  <si>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</si>
  <si>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</si>
  <si>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</si>
  <si>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</si>
  <si>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</si>
  <si>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</si>
  <si>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</si>
  <si>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</si>
  <si>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</si>
  <si>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</si>
  <si>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</si>
  <si>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</si>
  <si>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</si>
  <si>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</si>
  <si>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</si>
  <si>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</si>
  <si>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</si>
  <si>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</si>
  <si>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</si>
  <si>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</si>
  <si>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</si>
  <si>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</si>
  <si>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</si>
  <si>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</si>
  <si>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</si>
  <si>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</si>
  <si>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</si>
  <si>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</si>
  <si>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</si>
  <si>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</si>
  <si>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</si>
  <si>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</si>
  <si>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</si>
  <si>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</si>
  <si>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</si>
  <si>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</si>
  <si>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</si>
  <si>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</si>
  <si>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</si>
  <si>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</si>
  <si>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</si>
  <si>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</si>
  <si>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</si>
  <si>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</si>
  <si>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</si>
  <si>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</si>
  <si>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</si>
  <si>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</si>
  <si>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</si>
  <si>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</si>
  <si>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</si>
  <si>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</si>
  <si>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</si>
  <si>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</si>
  <si>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</si>
  <si>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</si>
  <si>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</si>
  <si>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</si>
  <si>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</si>
  <si>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</si>
  <si>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</si>
  <si>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</si>
  <si>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</si>
  <si>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</si>
  <si>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</si>
  <si>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</si>
  <si>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</si>
  <si>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</si>
  <si>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</si>
  <si>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</si>
  <si>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</si>
  <si>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</si>
  <si>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</si>
  <si>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</si>
  <si>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</si>
  <si>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</si>
  <si>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</si>
  <si>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</si>
  <si>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</si>
  <si>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</si>
  <si>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</si>
  <si>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</si>
  <si>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</si>
  <si>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</si>
  <si>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</si>
  <si>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</si>
  <si>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</si>
  <si>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</si>
  <si>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</si>
  <si>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</si>
  <si>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</si>
  <si>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</si>
  <si>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</si>
  <si>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</si>
  <si>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</si>
  <si>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</si>
  <si>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</si>
  <si>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</si>
  <si>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</si>
  <si>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</si>
  <si>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</si>
  <si>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</si>
  <si>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</si>
  <si>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</si>
  <si>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</si>
  <si>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</si>
  <si>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</si>
  <si>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</si>
  <si>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</si>
  <si>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</si>
  <si>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</si>
  <si>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</si>
  <si>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</si>
  <si>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</si>
  <si>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</si>
  <si>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</si>
  <si>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</si>
  <si>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</si>
  <si>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</si>
  <si>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</si>
  <si>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</si>
  <si>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</si>
  <si>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</si>
  <si>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</si>
  <si>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</si>
  <si>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</si>
  <si>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</si>
  <si>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</si>
  <si>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</si>
  <si>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</si>
  <si>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</si>
  <si>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</si>
  <si>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</si>
  <si>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</si>
  <si>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</si>
  <si>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</si>
  <si>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</si>
  <si>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</si>
  <si>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</si>
  <si>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</si>
  <si>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</si>
  <si>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</si>
  <si>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</si>
  <si>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</si>
  <si>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</si>
  <si>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</si>
  <si>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</si>
  <si>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</si>
  <si>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</si>
  <si>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</si>
  <si>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</si>
  <si>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</si>
  <si>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</si>
  <si>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</si>
  <si>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</si>
  <si>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</si>
  <si>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</si>
  <si>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</si>
  <si>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</si>
  <si>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</si>
  <si>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</si>
  <si>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</si>
  <si>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</si>
  <si>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</si>
  <si>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</si>
  <si>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</si>
  <si>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</si>
  <si>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</si>
  <si>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</si>
  <si>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</si>
  <si>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</si>
  <si>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</si>
  <si>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</si>
  <si>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</si>
  <si>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</si>
  <si>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</si>
  <si>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</si>
  <si>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</si>
  <si>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</si>
  <si>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</si>
  <si>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</si>
  <si>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</si>
  <si>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</si>
  <si>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</si>
  <si>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</si>
  <si>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</si>
  <si>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</si>
  <si>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</si>
  <si>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</si>
  <si>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</si>
  <si>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</si>
  <si>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</si>
  <si>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</si>
  <si>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</si>
  <si>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</si>
  <si>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</si>
  <si>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</si>
  <si>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</si>
  <si>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</si>
  <si>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</si>
  <si>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</si>
  <si>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</si>
  <si>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</si>
  <si>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</si>
  <si>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</si>
  <si>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</si>
  <si>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</si>
  <si>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</si>
  <si>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</si>
  <si>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</si>
  <si>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</si>
  <si>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</si>
  <si>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</si>
  <si>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</si>
  <si>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</si>
  <si>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</si>
  <si>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</si>
  <si>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</si>
  <si>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</si>
  <si>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</si>
  <si>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</si>
  <si>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</si>
  <si>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</si>
  <si>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</si>
  <si>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</si>
  <si>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</si>
  <si>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</si>
  <si>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</si>
  <si>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</si>
  <si>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</si>
  <si>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</si>
  <si>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</si>
  <si>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</si>
  <si>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</si>
  <si>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</si>
  <si>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</si>
  <si>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</si>
  <si>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</si>
  <si>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</si>
  <si>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</si>
  <si>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</si>
  <si>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</si>
  <si>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</si>
  <si>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</si>
  <si>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</si>
  <si>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</si>
  <si>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</si>
  <si>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</si>
  <si>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</si>
  <si>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</si>
  <si>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</si>
  <si>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</si>
  <si>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</si>
  <si>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</si>
  <si>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</si>
  <si>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</si>
  <si>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</si>
  <si>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</si>
  <si>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</si>
  <si>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</si>
  <si>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</si>
  <si>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</si>
  <si>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</si>
  <si>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</si>
  <si>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</si>
  <si>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</si>
  <si>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</si>
  <si>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</si>
  <si>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</si>
  <si>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</si>
  <si>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</si>
  <si>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</si>
  <si>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</si>
  <si>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</si>
  <si>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</si>
  <si>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</si>
  <si>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</si>
  <si>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</si>
  <si>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</si>
  <si>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</si>
  <si>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</si>
  <si>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</si>
  <si>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</si>
  <si>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</si>
  <si>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</si>
  <si>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</si>
  <si>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</si>
  <si>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</si>
  <si>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</si>
  <si>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</si>
  <si>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</si>
  <si>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</si>
  <si>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</si>
  <si>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</si>
  <si>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</si>
  <si>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</si>
  <si>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</si>
  <si>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</si>
  <si>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</si>
  <si>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</si>
  <si>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</si>
  <si>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</si>
  <si>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</si>
  <si>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</si>
  <si>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</si>
  <si>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</si>
  <si>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</si>
  <si>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</si>
  <si>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</si>
  <si>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</si>
  <si>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</si>
  <si>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</si>
  <si>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</si>
  <si>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</si>
  <si>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</si>
  <si>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</si>
  <si>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</si>
  <si>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</si>
  <si>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</si>
  <si>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</si>
  <si>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</si>
  <si>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</si>
  <si>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</si>
  <si>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</si>
  <si>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</si>
  <si>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</si>
  <si>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</si>
  <si>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</si>
  <si>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</si>
  <si>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</si>
  <si>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</si>
  <si>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</si>
  <si>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</si>
  <si>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</si>
  <si>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</si>
  <si>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</si>
  <si>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</si>
  <si>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</si>
  <si>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</si>
  <si>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</si>
  <si>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</si>
  <si>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</si>
  <si>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</si>
  <si>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</si>
  <si>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</si>
  <si>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</si>
  <si>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</si>
  <si>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</si>
  <si>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</si>
  <si>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</si>
  <si>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</si>
  <si>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</si>
  <si>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</si>
  <si>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</si>
  <si>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</si>
  <si>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</si>
  <si>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</si>
  <si>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</si>
  <si>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</si>
  <si>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</si>
  <si>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</si>
  <si>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</si>
  <si>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</si>
  <si>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</si>
  <si>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</si>
  <si>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</si>
  <si>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</si>
  <si>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</si>
  <si>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</si>
  <si>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</si>
  <si>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</si>
  <si>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</si>
  <si>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</si>
  <si>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</si>
  <si>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</si>
  <si>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</si>
  <si>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</si>
  <si>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</si>
  <si>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</si>
  <si>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</si>
  <si>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</si>
  <si>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</si>
  <si>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</si>
  <si>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</si>
  <si>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</si>
  <si>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</si>
  <si>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</si>
  <si>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</si>
  <si>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</si>
  <si>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</si>
  <si>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</si>
  <si>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</si>
  <si>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</si>
  <si>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</si>
  <si>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</si>
  <si>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</si>
  <si>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</si>
  <si>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</si>
  <si>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</si>
  <si>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</si>
  <si>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</si>
  <si>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</si>
  <si>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</si>
  <si>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</si>
  <si>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</si>
  <si>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</si>
  <si>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</si>
  <si>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</si>
  <si>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</si>
  <si>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</si>
  <si>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</si>
  <si>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</si>
  <si>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</si>
  <si>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</si>
  <si>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</si>
  <si>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</si>
  <si>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</si>
  <si>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</si>
  <si>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</si>
  <si>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</si>
  <si>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</si>
  <si>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</si>
  <si>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</si>
  <si>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</si>
  <si>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</si>
  <si>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</si>
  <si>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</si>
  <si>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</si>
  <si>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</si>
  <si>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</si>
  <si>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</si>
  <si>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</si>
  <si>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</si>
  <si>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</si>
  <si>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</si>
  <si>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</si>
  <si>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</si>
  <si>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</si>
  <si>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</si>
  <si>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</si>
  <si>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</si>
  <si>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</si>
  <si>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</si>
  <si>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</si>
  <si>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</si>
  <si>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</si>
  <si>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</si>
  <si>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</si>
  <si>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</si>
  <si>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</si>
  <si>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</si>
  <si>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</si>
  <si>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</si>
  <si>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</si>
  <si>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</si>
  <si>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</si>
  <si>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</si>
  <si>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</si>
  <si>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</si>
  <si>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</si>
  <si>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</si>
  <si>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</si>
  <si>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</si>
  <si>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</si>
  <si>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</si>
  <si>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</si>
  <si>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</si>
  <si>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</si>
  <si>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</si>
  <si>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</si>
  <si>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</si>
  <si>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</si>
  <si>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</si>
  <si>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</si>
  <si>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</si>
  <si>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</si>
  <si>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</si>
  <si>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</si>
  <si>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</si>
  <si>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</si>
  <si>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</si>
  <si>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</si>
  <si>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</si>
  <si>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</si>
  <si>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</si>
  <si>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</si>
  <si>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</si>
  <si>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</si>
  <si>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</si>
  <si>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</si>
  <si>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</si>
  <si>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</si>
  <si>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</si>
  <si>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</si>
  <si>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</si>
  <si>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</si>
  <si>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</si>
  <si>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</si>
  <si>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</si>
  <si>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</si>
  <si>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</si>
  <si>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</si>
  <si>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</si>
  <si>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</si>
  <si>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</si>
  <si>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</si>
  <si>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</si>
  <si>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</si>
  <si>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</si>
  <si>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</si>
  <si>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</si>
  <si>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</si>
  <si>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</si>
  <si>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</si>
  <si>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</si>
  <si>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</si>
  <si>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</si>
  <si>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</si>
  <si>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</si>
  <si>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</si>
  <si>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</si>
  <si>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</si>
  <si>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</si>
  <si>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</si>
  <si>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</si>
  <si>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</si>
  <si>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</si>
  <si>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</si>
  <si>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</si>
  <si>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</si>
  <si>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</si>
  <si>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</si>
  <si>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</si>
  <si>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</si>
  <si>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</si>
  <si>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</si>
  <si>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</si>
  <si>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</si>
  <si>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</si>
  <si>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</si>
  <si>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</si>
  <si>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</si>
  <si>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</si>
  <si>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</si>
  <si>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</si>
  <si>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</si>
  <si>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</si>
  <si>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</si>
  <si>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</si>
  <si>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</si>
  <si>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</si>
  <si>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</si>
  <si>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</si>
  <si>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</si>
  <si>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</si>
  <si>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</si>
  <si>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</si>
  <si>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</si>
  <si>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</si>
  <si>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</si>
  <si>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</si>
  <si>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</si>
  <si>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</si>
  <si>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</si>
  <si>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</si>
  <si>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</si>
  <si>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</si>
  <si>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</si>
  <si>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</si>
  <si>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</si>
  <si>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</si>
  <si>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</si>
  <si>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</si>
  <si>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</si>
  <si>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</si>
  <si>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</si>
  <si>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</si>
  <si>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</si>
  <si>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</si>
  <si>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</si>
  <si>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</si>
  <si>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</si>
  <si>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</si>
  <si>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</si>
  <si>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</si>
  <si>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</si>
  <si>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</si>
  <si>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</si>
  <si>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</si>
  <si>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</si>
  <si>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</si>
  <si>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</si>
  <si>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</si>
  <si>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</si>
  <si>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</si>
  <si>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</si>
  <si>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</si>
  <si>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</si>
  <si>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</si>
  <si>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</si>
  <si>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</si>
  <si>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</si>
  <si>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</si>
  <si>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</si>
  <si>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</si>
  <si>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</si>
  <si>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</si>
  <si>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</si>
  <si>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</si>
  <si>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</si>
  <si>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</si>
  <si>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</si>
  <si>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</si>
  <si>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</si>
  <si>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</si>
  <si>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</si>
  <si>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</si>
  <si>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</si>
  <si>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</si>
  <si>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</si>
  <si>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</si>
  <si>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</si>
  <si>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</si>
  <si>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</si>
  <si>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</si>
  <si>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</si>
  <si>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</si>
  <si>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</si>
  <si>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</si>
  <si>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</si>
  <si>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</si>
  <si>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</si>
  <si>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</si>
  <si>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</si>
  <si>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</si>
  <si>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</si>
  <si>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</si>
  <si>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</si>
  <si>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</si>
  <si>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</si>
  <si>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</si>
  <si>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</si>
  <si>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</si>
  <si>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</si>
  <si>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</si>
  <si>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</si>
  <si>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</si>
  <si>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</si>
  <si>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</si>
  <si>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</si>
  <si>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</si>
  <si>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</si>
  <si>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</si>
  <si>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</si>
  <si>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</si>
  <si>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</si>
  <si>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</si>
  <si>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</si>
  <si>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</si>
  <si>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</si>
  <si>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</si>
  <si>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</si>
  <si>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</si>
  <si>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</si>
  <si>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</si>
  <si>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</si>
  <si>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</si>
  <si>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</si>
  <si>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</si>
  <si>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</si>
  <si>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</si>
  <si>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</si>
  <si>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</si>
  <si>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</si>
  <si>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</si>
  <si>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</si>
  <si>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</si>
  <si>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</si>
  <si>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</si>
  <si>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</si>
  <si>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</si>
  <si>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</si>
  <si>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</si>
  <si>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</si>
  <si>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</si>
  <si>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</si>
  <si>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</si>
  <si>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</si>
  <si>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</si>
  <si>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</si>
  <si>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</si>
  <si>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</si>
  <si>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</si>
  <si>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</si>
  <si>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</si>
  <si>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</si>
  <si>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</si>
  <si>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</si>
  <si>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</si>
  <si>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</si>
  <si>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</si>
  <si>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</si>
  <si>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</si>
  <si>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</si>
  <si>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</si>
  <si>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</si>
  <si>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</si>
  <si>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</si>
  <si>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</si>
  <si>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</si>
  <si>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</si>
  <si>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</si>
  <si>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</si>
  <si>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</si>
  <si>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</si>
  <si>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</si>
  <si>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</si>
  <si>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</si>
  <si>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</si>
  <si>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</si>
  <si>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</si>
  <si>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</si>
  <si>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</si>
  <si>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</si>
  <si>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</si>
  <si>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</si>
  <si>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</si>
  <si>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</si>
  <si>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</si>
  <si>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</si>
  <si>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</si>
  <si>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</si>
  <si>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</si>
  <si>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</si>
  <si>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</si>
  <si>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</si>
  <si>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</si>
  <si>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</si>
  <si>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</si>
  <si>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</si>
  <si>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</si>
  <si>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</si>
  <si>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</si>
  <si>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</si>
  <si>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</si>
  <si>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</si>
  <si>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</si>
  <si>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</si>
  <si>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</si>
  <si>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</si>
  <si>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</si>
  <si>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</si>
  <si>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</si>
  <si>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</si>
  <si>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</si>
  <si>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</si>
  <si>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</si>
  <si>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</si>
  <si>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</si>
  <si>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</si>
  <si>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</si>
  <si>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</si>
  <si>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</si>
  <si>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</si>
  <si>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</si>
  <si>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</si>
  <si>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</si>
  <si>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</si>
  <si>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</si>
  <si>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</si>
  <si>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</si>
  <si>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</si>
  <si>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</si>
  <si>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</si>
  <si>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</si>
  <si>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</si>
  <si>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</si>
  <si>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</si>
  <si>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</si>
  <si>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</si>
  <si>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</si>
  <si>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</si>
  <si>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</si>
  <si>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</si>
  <si>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</si>
  <si>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</si>
  <si>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</si>
  <si>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</si>
  <si>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</si>
  <si>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</si>
  <si>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</si>
  <si>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</si>
  <si>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</si>
  <si>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</si>
  <si>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</si>
  <si>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</si>
  <si>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</si>
  <si>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</si>
  <si>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</si>
  <si>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</si>
  <si>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</si>
  <si>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</si>
  <si>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</si>
  <si>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</si>
  <si>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</si>
  <si>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</si>
  <si>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</si>
  <si>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</si>
  <si>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</si>
  <si>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</si>
  <si>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</si>
  <si>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</si>
  <si>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</si>
  <si>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</si>
  <si>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</si>
  <si>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</si>
  <si>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</si>
  <si>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</si>
  <si>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</si>
  <si>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</si>
  <si>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</si>
  <si>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</si>
  <si>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</si>
  <si>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</si>
  <si>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</si>
  <si>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</si>
  <si>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</si>
  <si>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</si>
  <si>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</si>
  <si>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</si>
  <si>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</si>
  <si>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</si>
  <si>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</si>
  <si>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</si>
  <si>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</si>
  <si>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</si>
  <si>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</si>
  <si>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</si>
  <si>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</si>
  <si>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</si>
  <si>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</si>
  <si>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</si>
  <si>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</si>
  <si>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</si>
  <si>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</si>
  <si>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</si>
  <si>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</si>
  <si>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</si>
  <si>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</si>
  <si>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</si>
  <si>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</si>
  <si>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</si>
  <si>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</si>
  <si>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</si>
  <si>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</si>
  <si>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</si>
  <si>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</si>
  <si>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</si>
  <si>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</si>
  <si>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</si>
  <si>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</si>
  <si>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</si>
  <si>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</si>
  <si>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</si>
  <si>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</si>
  <si>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</si>
  <si>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</si>
  <si>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</si>
  <si>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</si>
  <si>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</si>
  <si>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</si>
  <si>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</si>
  <si>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</si>
  <si>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</si>
  <si>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</si>
  <si>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</si>
  <si>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</si>
  <si>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</si>
  <si>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</si>
  <si>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</si>
  <si>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</si>
  <si>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</si>
  <si>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</si>
  <si>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</si>
  <si>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</si>
  <si>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</si>
  <si>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</si>
  <si>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</si>
  <si>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</si>
  <si>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</si>
  <si>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</si>
  <si>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</si>
  <si>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</si>
  <si>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</si>
  <si>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</si>
  <si>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</si>
  <si>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</si>
  <si>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</si>
  <si>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</si>
  <si>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</si>
  <si>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</si>
  <si>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</si>
  <si>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</si>
  <si>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</si>
  <si>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</si>
  <si>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</si>
  <si>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</si>
  <si>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</si>
  <si>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</si>
  <si>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</si>
  <si>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</si>
  <si>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</si>
  <si>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</si>
  <si>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</si>
  <si>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</si>
  <si>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</si>
  <si>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</si>
  <si>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</si>
  <si>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</si>
  <si>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</si>
  <si>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</si>
  <si>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</si>
  <si>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</si>
  <si>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</si>
  <si>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</si>
  <si>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</si>
  <si>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</si>
  <si>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</si>
  <si>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</si>
  <si>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</si>
  <si>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</si>
  <si>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</si>
  <si>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</si>
  <si>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</si>
  <si>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</si>
  <si>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</si>
  <si>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</si>
  <si>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</si>
  <si>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</si>
  <si>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</si>
  <si>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</si>
  <si>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</si>
  <si>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</si>
  <si>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</si>
  <si>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</si>
  <si>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</si>
  <si>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</si>
  <si>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</si>
  <si>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</si>
  <si>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</si>
  <si>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</si>
  <si>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</si>
  <si>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</si>
  <si>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</si>
  <si>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</si>
  <si>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</si>
  <si>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</si>
  <si>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</si>
  <si>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</si>
  <si>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</si>
  <si>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</si>
  <si>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</si>
  <si>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</si>
  <si>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</si>
  <si>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</si>
  <si>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</si>
  <si>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</si>
  <si>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</si>
  <si>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</si>
  <si>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</si>
  <si>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</si>
  <si>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</si>
  <si>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</si>
  <si>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</si>
  <si>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</si>
  <si>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</si>
  <si>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</si>
  <si>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</si>
  <si>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</si>
  <si>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</si>
  <si>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</si>
  <si>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</si>
  <si>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</si>
  <si>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</si>
  <si>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</si>
  <si>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</si>
  <si>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</si>
  <si>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</si>
  <si>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</si>
  <si>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</si>
  <si>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</si>
  <si>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</si>
  <si>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</si>
  <si>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</si>
  <si>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</si>
  <si>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</si>
  <si>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</si>
  <si>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</si>
  <si>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</si>
  <si>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</si>
  <si>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</si>
  <si>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</si>
  <si>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</si>
  <si>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</si>
  <si>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</si>
  <si>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</si>
  <si>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</si>
  <si>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</si>
  <si>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</si>
  <si>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</si>
  <si>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</si>
  <si>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</si>
  <si>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</si>
  <si>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</si>
  <si>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</si>
  <si>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</si>
  <si>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</si>
  <si>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</si>
  <si>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</si>
  <si>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</si>
  <si>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</si>
  <si>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</si>
  <si>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</si>
  <si>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</si>
  <si>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</si>
  <si>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</si>
  <si>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</si>
  <si>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</si>
  <si>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</si>
  <si>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</si>
  <si>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</si>
  <si>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</si>
  <si>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</si>
  <si>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</si>
  <si>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</si>
  <si>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</si>
  <si>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</si>
  <si>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</si>
  <si>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</si>
  <si>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</si>
  <si>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</si>
  <si>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</si>
  <si>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</si>
  <si>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</si>
  <si>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</si>
  <si>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</si>
  <si>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</si>
  <si>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</si>
  <si>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</si>
  <si>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</si>
  <si>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</si>
  <si>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</si>
  <si>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</si>
  <si>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</si>
  <si>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</si>
  <si>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</si>
  <si>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</si>
  <si>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</si>
  <si>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</si>
  <si>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</si>
  <si>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</si>
  <si>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</si>
  <si>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</si>
  <si>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</si>
  <si>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</si>
  <si>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</si>
  <si>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</si>
  <si>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</si>
  <si>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</si>
  <si>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</si>
  <si>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</si>
  <si>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</si>
  <si>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</si>
  <si>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</si>
  <si>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</si>
  <si>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</si>
  <si>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</si>
  <si>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</si>
  <si>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</si>
  <si>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</si>
  <si>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</si>
  <si>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</si>
  <si>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</si>
  <si>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</si>
  <si>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</si>
  <si>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</si>
  <si>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</si>
  <si>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</si>
  <si>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</si>
  <si>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</si>
  <si>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</si>
  <si>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</si>
  <si>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</si>
  <si>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</si>
  <si>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</si>
  <si>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</si>
  <si>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</si>
  <si>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</si>
  <si>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</si>
  <si>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</si>
  <si>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</si>
  <si>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</si>
  <si>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</si>
  <si>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</si>
  <si>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</si>
  <si>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</si>
  <si>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</si>
  <si>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</si>
  <si>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</si>
  <si>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</si>
  <si>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</si>
  <si>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</si>
  <si>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</si>
  <si>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</si>
  <si>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</si>
  <si>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</si>
  <si>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</si>
  <si>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</si>
  <si>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</si>
  <si>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</si>
  <si>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</si>
  <si>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</si>
  <si>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</si>
  <si>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</si>
  <si>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</si>
  <si>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</si>
  <si>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</si>
  <si>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</si>
  <si>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</si>
  <si>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</si>
  <si>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</si>
  <si>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</si>
  <si>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</si>
  <si>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</si>
  <si>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</si>
  <si>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</si>
  <si>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</si>
  <si>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</si>
  <si>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</si>
  <si>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</si>
  <si>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</si>
  <si>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</si>
  <si>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</si>
  <si>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</si>
  <si>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</si>
  <si>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</si>
  <si>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</si>
  <si>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</si>
  <si>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</si>
  <si>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</si>
  <si>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</si>
  <si>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</si>
  <si>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</si>
  <si>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</si>
  <si>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</si>
  <si>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</si>
  <si>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</si>
  <si>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</si>
  <si>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</si>
  <si>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</si>
  <si>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</si>
  <si>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</si>
  <si>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</si>
  <si>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</si>
  <si>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</si>
  <si>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</si>
  <si>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</si>
  <si>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</si>
  <si>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</si>
  <si>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</si>
  <si>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</si>
  <si>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</si>
  <si>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</si>
  <si>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</si>
  <si>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</si>
  <si>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</si>
  <si>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</si>
  <si>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</si>
  <si>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</si>
  <si>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</si>
  <si>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</si>
  <si>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</si>
  <si>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</si>
  <si>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</si>
  <si>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</si>
  <si>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</si>
  <si>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</si>
  <si>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</si>
  <si>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</si>
  <si>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</si>
  <si>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</si>
  <si>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</si>
  <si>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</si>
  <si>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</si>
  <si>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</si>
  <si>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</si>
  <si>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</si>
  <si>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</si>
  <si>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</si>
  <si>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</si>
  <si>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</si>
  <si>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</si>
  <si>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</si>
  <si>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</si>
  <si>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</si>
  <si>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</si>
  <si>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</si>
  <si>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</si>
  <si>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</si>
  <si>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</si>
  <si>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</si>
  <si>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</si>
  <si>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</si>
  <si>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</si>
  <si>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</si>
  <si>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</si>
  <si>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</si>
  <si>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</si>
  <si>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</si>
  <si>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</si>
  <si>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</si>
  <si>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</si>
  <si>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</si>
  <si>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</si>
  <si>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</si>
  <si>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</si>
  <si>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</si>
  <si>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</si>
  <si>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</si>
  <si>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</si>
  <si>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</si>
  <si>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</si>
  <si>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</si>
  <si>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</si>
  <si>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</si>
  <si>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</si>
  <si>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</si>
  <si>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</si>
  <si>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</si>
  <si>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</si>
  <si>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</si>
  <si>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</si>
  <si>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</si>
  <si>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</si>
  <si>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</si>
  <si>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</si>
  <si>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</si>
  <si>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</si>
  <si>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</si>
  <si>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</si>
  <si>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</si>
  <si>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</si>
  <si>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</si>
  <si>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</si>
  <si>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</si>
  <si>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</si>
  <si>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</si>
  <si>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</si>
  <si>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</si>
  <si>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</si>
  <si>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</si>
  <si>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</si>
  <si>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</si>
  <si>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</si>
  <si>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</si>
  <si>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</si>
  <si>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</si>
  <si>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</si>
  <si>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</si>
  <si>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</si>
  <si>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</si>
  <si>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</si>
  <si>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</si>
  <si>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</si>
  <si>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</si>
  <si>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</si>
  <si>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</si>
  <si>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</si>
  <si>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</si>
  <si>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</si>
  <si>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</si>
  <si>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</si>
  <si>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</si>
  <si>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</si>
  <si>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</si>
  <si>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</si>
  <si>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</si>
  <si>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</si>
  <si>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</si>
  <si>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</si>
  <si>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</si>
  <si>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</si>
  <si>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</si>
  <si>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</si>
  <si>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</si>
  <si>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</si>
  <si>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</si>
  <si>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</si>
  <si>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</si>
  <si>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</si>
  <si>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</si>
  <si>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</si>
  <si>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</si>
  <si>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</si>
  <si>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</si>
  <si>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</si>
  <si>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</si>
  <si>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</si>
  <si>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</si>
  <si>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</si>
  <si>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</si>
  <si>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</si>
  <si>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</si>
  <si>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</si>
  <si>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</si>
  <si>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</si>
  <si>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</si>
  <si>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</si>
  <si>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</si>
  <si>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</si>
  <si>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</si>
  <si>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</si>
  <si>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</si>
  <si>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</si>
  <si>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</si>
  <si>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</si>
  <si>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</si>
  <si>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</si>
  <si>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</si>
  <si>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</si>
  <si>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</si>
  <si>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</si>
  <si>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</si>
  <si>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</si>
  <si>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</si>
  <si>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</si>
  <si>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</si>
  <si>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</si>
  <si>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</si>
  <si>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</si>
  <si>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</si>
  <si>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</si>
  <si>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</si>
  <si>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</si>
  <si>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</si>
  <si>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</si>
  <si>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</si>
  <si>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</si>
  <si>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</si>
  <si>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</si>
  <si>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</si>
  <si>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</si>
  <si>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</si>
  <si>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</si>
  <si>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</si>
  <si>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</si>
  <si>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</si>
  <si>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</si>
  <si>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</si>
  <si>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</si>
  <si>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</si>
  <si>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</si>
  <si>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</si>
  <si>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</si>
  <si>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</si>
  <si>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</si>
  <si>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</si>
  <si>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</si>
  <si>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</si>
  <si>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</si>
  <si>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</si>
  <si>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</si>
  <si>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</si>
  <si>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</si>
  <si>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</si>
  <si>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</si>
  <si>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</si>
  <si>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</si>
  <si>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</si>
  <si>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</si>
  <si>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</si>
  <si>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</si>
  <si>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</si>
  <si>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</si>
  <si>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</si>
  <si>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</si>
  <si>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</si>
  <si>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</si>
  <si>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</si>
  <si>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</si>
  <si>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</si>
  <si>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</si>
  <si>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</si>
  <si>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</si>
  <si>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</si>
  <si>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</si>
  <si>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</si>
  <si>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</si>
  <si>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</si>
  <si>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</si>
  <si>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</si>
  <si>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</si>
  <si>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</si>
  <si>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</si>
  <si>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</si>
  <si>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</si>
  <si>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</si>
  <si>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</si>
  <si>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</si>
  <si>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</si>
  <si>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</si>
  <si>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</si>
  <si>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</si>
  <si>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</si>
  <si>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</si>
  <si>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</si>
  <si>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</si>
  <si>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</si>
  <si>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</si>
  <si>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</si>
  <si>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</si>
  <si>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</si>
  <si>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</si>
  <si>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</si>
  <si>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</si>
  <si>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</si>
  <si>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</si>
  <si>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</si>
  <si>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</si>
  <si>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</si>
  <si>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</si>
  <si>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</si>
  <si>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</si>
  <si>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</si>
  <si>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</si>
  <si>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</si>
  <si>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</si>
  <si>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</si>
  <si>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</si>
  <si>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</si>
  <si>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</si>
  <si>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</si>
  <si>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</si>
  <si>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</si>
  <si>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</si>
  <si>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</si>
  <si>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</si>
  <si>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</si>
  <si>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</si>
  <si>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</si>
  <si>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</si>
  <si>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</si>
  <si>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</si>
  <si>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</si>
  <si>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</si>
  <si>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</si>
  <si>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</si>
  <si>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</si>
  <si>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</si>
  <si>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</si>
  <si>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</si>
  <si>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</si>
  <si>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</si>
  <si>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</si>
  <si>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</si>
  <si>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</si>
  <si>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</si>
  <si>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</si>
  <si>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</si>
  <si>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</si>
  <si>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</si>
  <si>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</si>
  <si>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</si>
  <si>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</si>
  <si>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</si>
  <si>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</si>
  <si>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</si>
  <si>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</si>
  <si>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</si>
  <si>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</si>
  <si>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</si>
  <si>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</si>
  <si>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</si>
  <si>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</si>
  <si>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</si>
  <si>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</si>
  <si>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</si>
  <si>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</si>
  <si>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</si>
  <si>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</si>
  <si>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</si>
  <si>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</si>
  <si>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</si>
  <si>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</si>
  <si>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</si>
  <si>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</si>
  <si>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</si>
  <si>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</si>
  <si>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</si>
  <si>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</si>
  <si>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</si>
  <si>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</si>
  <si>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</si>
  <si>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</si>
  <si>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</si>
  <si>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</si>
  <si>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</si>
  <si>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</si>
  <si>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</si>
  <si>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</si>
  <si>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</si>
  <si>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</si>
  <si>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</si>
  <si>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</si>
  <si>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</si>
  <si>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</si>
  <si>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</si>
  <si>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</si>
  <si>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</si>
  <si>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</si>
  <si>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</si>
  <si>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</si>
  <si>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</si>
  <si>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</si>
  <si>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</si>
  <si>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</si>
  <si>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</si>
  <si>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</si>
  <si>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</si>
  <si>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</si>
  <si>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</si>
  <si>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</si>
  <si>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</si>
  <si>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</si>
  <si>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</si>
  <si>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</si>
  <si>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</si>
  <si>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</si>
  <si>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</si>
  <si>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</si>
  <si>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</si>
  <si>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</si>
  <si>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</si>
  <si>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</si>
  <si>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</si>
  <si>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</si>
  <si>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</si>
  <si>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</si>
  <si>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</si>
  <si>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</si>
  <si>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</si>
  <si>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</si>
  <si>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</si>
  <si>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</si>
  <si>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</si>
  <si>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</si>
  <si>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</si>
  <si>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</si>
  <si>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</si>
  <si>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</si>
  <si>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</si>
  <si>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</si>
  <si>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</si>
  <si>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</si>
  <si>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</si>
  <si>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</si>
  <si>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</si>
  <si>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</si>
  <si>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</si>
  <si>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</si>
  <si>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</si>
  <si>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</si>
  <si>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</si>
  <si>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</si>
  <si>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</si>
  <si>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</si>
  <si>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</si>
  <si>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</si>
  <si>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</si>
  <si>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</si>
  <si>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</si>
  <si>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</si>
  <si>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</si>
  <si>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</si>
  <si>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</si>
  <si>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</si>
  <si>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</si>
  <si>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</si>
  <si>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</si>
  <si>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</si>
  <si>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</si>
  <si>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</si>
  <si>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</si>
  <si>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</si>
  <si>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</si>
  <si>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</si>
  <si>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</si>
  <si>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</si>
  <si>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</si>
  <si>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</si>
  <si>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</si>
  <si>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</si>
  <si>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</si>
  <si>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</si>
  <si>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</si>
  <si>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</si>
  <si>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</si>
  <si>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</si>
  <si>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</si>
  <si>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</si>
  <si>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</si>
  <si>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</si>
  <si>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</si>
  <si>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</si>
  <si>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</si>
  <si>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</si>
  <si>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</si>
  <si>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</si>
  <si>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</si>
  <si>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</si>
  <si>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</si>
  <si>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</si>
  <si>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</si>
  <si>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</si>
  <si>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</si>
  <si>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</si>
  <si>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</si>
  <si>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</si>
  <si>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</si>
  <si>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</si>
  <si>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</si>
  <si>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</si>
  <si>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</si>
  <si>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</si>
  <si>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</si>
  <si>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</si>
  <si>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</si>
  <si>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</si>
  <si>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</si>
  <si>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</si>
  <si>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</si>
  <si>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</si>
  <si>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</si>
  <si>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</si>
  <si>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</si>
  <si>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</si>
  <si>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</si>
  <si>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</si>
  <si>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</si>
  <si>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</si>
  <si>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</si>
  <si>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</si>
  <si>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</si>
  <si>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</si>
  <si>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</si>
  <si>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</si>
  <si>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</si>
  <si>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</si>
  <si>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</si>
  <si>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</si>
  <si>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</si>
  <si>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</si>
  <si>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</si>
  <si>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</si>
  <si>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</si>
  <si>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</si>
  <si>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</si>
  <si>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</si>
  <si>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</si>
  <si>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</si>
  <si>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</si>
  <si>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</si>
  <si>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</si>
  <si>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</si>
  <si>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</si>
  <si>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</si>
  <si>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</si>
  <si>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</si>
  <si>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</si>
  <si>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</si>
  <si>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</si>
  <si>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</si>
  <si>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</si>
  <si>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</si>
  <si>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</si>
  <si>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</si>
  <si>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</si>
  <si>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</si>
  <si>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</si>
  <si>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</si>
  <si>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</si>
  <si>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</si>
  <si>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</si>
  <si>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</si>
  <si>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</si>
  <si>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</si>
  <si>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</si>
  <si>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</si>
  <si>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</si>
  <si>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</si>
  <si>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</si>
  <si>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</si>
  <si>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</si>
  <si>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</si>
  <si>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</si>
  <si>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</si>
  <si>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</si>
  <si>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</si>
  <si>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</si>
  <si>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</si>
  <si>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</si>
  <si>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</si>
  <si>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</si>
  <si>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</si>
  <si>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</si>
  <si>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</si>
  <si>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</si>
  <si>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</si>
  <si>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</si>
  <si>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</si>
  <si>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</si>
  <si>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</si>
  <si>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</si>
  <si>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</si>
  <si>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</si>
  <si>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</si>
  <si>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</si>
  <si>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</si>
  <si>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</si>
  <si>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</si>
  <si>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</si>
  <si>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</si>
  <si>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</si>
  <si>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</si>
  <si>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</si>
  <si>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</si>
  <si>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</si>
  <si>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</si>
  <si>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</si>
  <si>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</si>
  <si>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</si>
  <si>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</si>
  <si>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</si>
  <si>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</si>
  <si>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</si>
  <si>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</si>
  <si>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</si>
  <si>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</si>
  <si>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</si>
  <si>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</si>
  <si>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</si>
  <si>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</si>
  <si>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</si>
  <si>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</si>
  <si>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</si>
  <si>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</si>
  <si>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</si>
  <si>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</si>
  <si>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</si>
  <si>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</si>
  <si>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</si>
  <si>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</si>
  <si>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</si>
  <si>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</si>
  <si>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</si>
  <si>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</si>
  <si>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</si>
  <si>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</si>
  <si>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</si>
  <si>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</si>
  <si>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</si>
  <si>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</si>
  <si>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</si>
  <si>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</si>
  <si>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</si>
  <si>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</si>
  <si>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</si>
  <si>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</si>
  <si>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</si>
  <si>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</si>
  <si>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</si>
  <si>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</si>
  <si>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</si>
  <si>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</si>
  <si>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</si>
  <si>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</si>
  <si>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</si>
  <si>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</si>
  <si>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</si>
  <si>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</si>
  <si>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</si>
  <si>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</si>
  <si>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</si>
  <si>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</si>
  <si>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</si>
  <si>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</si>
  <si>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</si>
  <si>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</si>
  <si>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</si>
  <si>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</si>
  <si>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</si>
  <si>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</si>
  <si>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</si>
  <si>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</si>
  <si>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</si>
  <si>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</si>
  <si>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</si>
  <si>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</si>
  <si>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</si>
  <si>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</si>
  <si>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</si>
  <si>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</si>
  <si>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</si>
  <si>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</si>
  <si>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</si>
  <si>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</si>
  <si>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</si>
  <si>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</si>
  <si>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</si>
  <si>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</si>
  <si>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</si>
  <si>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</si>
  <si>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</si>
  <si>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</si>
  <si>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</si>
  <si>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</si>
  <si>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</si>
  <si>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</si>
  <si>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</si>
  <si>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</si>
  <si>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</si>
  <si>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</si>
  <si>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</si>
  <si>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</si>
  <si>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</si>
  <si>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</si>
  <si>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</si>
  <si>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</si>
  <si>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</si>
  <si>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</si>
  <si>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</si>
  <si>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</si>
  <si>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</si>
  <si>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</si>
  <si>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</si>
  <si>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</si>
  <si>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</si>
  <si>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</si>
  <si>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</si>
  <si>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</si>
  <si>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</si>
  <si>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</si>
  <si>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</si>
  <si>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</si>
  <si>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</si>
  <si>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</si>
  <si>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</si>
  <si>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</si>
  <si>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</si>
  <si>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</si>
  <si>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</si>
  <si>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</si>
  <si>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</si>
  <si>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</si>
  <si>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</si>
  <si>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</si>
  <si>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</si>
  <si>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</si>
  <si>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</si>
  <si>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</si>
  <si>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</si>
  <si>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</si>
  <si>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</si>
  <si>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</si>
  <si>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</si>
  <si>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</si>
  <si>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</si>
  <si>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</si>
  <si>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</si>
  <si>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</si>
  <si>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</si>
  <si>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</si>
  <si>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</si>
  <si>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</si>
  <si>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</si>
  <si>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</si>
  <si>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</si>
  <si>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</si>
  <si>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</si>
  <si>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</si>
  <si>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</si>
  <si>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</si>
  <si>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</si>
  <si>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</si>
  <si>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</si>
  <si>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</si>
  <si>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</si>
  <si>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</si>
  <si>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</si>
  <si>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</si>
  <si>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</si>
  <si>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</si>
  <si>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</si>
  <si>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</si>
  <si>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</si>
  <si>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</si>
  <si>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</si>
  <si>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</si>
  <si>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</si>
  <si>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</si>
  <si>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</si>
  <si>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</si>
  <si>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</si>
  <si>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</si>
  <si>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</si>
  <si>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</si>
  <si>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</si>
  <si>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</si>
  <si>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</si>
  <si>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</si>
  <si>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</si>
  <si>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</si>
  <si>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</si>
  <si>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</si>
  <si>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</si>
  <si>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</si>
  <si>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</si>
  <si>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</si>
  <si>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</si>
  <si>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</si>
  <si>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</si>
  <si>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</si>
  <si>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</si>
  <si>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</si>
  <si>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</si>
  <si>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</si>
  <si>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</si>
  <si>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</si>
  <si>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</si>
  <si>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</si>
  <si>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</si>
  <si>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</si>
  <si>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</si>
  <si>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</si>
  <si>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</si>
  <si>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</si>
  <si>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</si>
  <si>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</si>
  <si>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</si>
  <si>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</si>
  <si>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</si>
  <si>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</si>
  <si>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</si>
  <si>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</si>
  <si>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</si>
  <si>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</si>
  <si>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</si>
  <si>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</si>
  <si>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</si>
  <si>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</si>
  <si>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</si>
  <si>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</si>
  <si>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</si>
  <si>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</si>
  <si>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</si>
  <si>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</si>
  <si>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</si>
  <si>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</si>
  <si>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</si>
  <si>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</si>
  <si>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</si>
  <si>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</si>
  <si>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</si>
  <si>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</si>
  <si>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</si>
  <si>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</si>
  <si>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</si>
  <si>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</si>
  <si>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</si>
  <si>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</si>
  <si>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</si>
  <si>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</si>
  <si>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</si>
  <si>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</si>
  <si>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</si>
  <si>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</si>
  <si>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</si>
  <si>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</si>
  <si>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</si>
  <si>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</si>
  <si>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</si>
  <si>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</si>
  <si>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</si>
  <si>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</si>
  <si>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</si>
  <si>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</si>
  <si>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</si>
  <si>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</si>
  <si>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</si>
  <si>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</si>
  <si>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</si>
  <si>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</si>
  <si>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</si>
  <si>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</si>
  <si>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</si>
  <si>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</si>
  <si>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</si>
  <si>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</si>
  <si>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</si>
  <si>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</si>
  <si>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</si>
  <si>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</si>
  <si>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</si>
  <si>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</si>
  <si>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</si>
  <si>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</si>
  <si>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</si>
  <si>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</si>
  <si>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</si>
  <si>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</si>
  <si>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</si>
  <si>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</si>
  <si>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</si>
  <si>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</si>
  <si>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</si>
  <si>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</si>
  <si>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</si>
  <si>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</si>
  <si>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</si>
  <si>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</si>
  <si>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</si>
  <si>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</si>
  <si>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</si>
  <si>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</si>
  <si>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</si>
  <si>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</si>
  <si>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</si>
  <si>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</si>
  <si>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</si>
  <si>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</si>
  <si>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</si>
  <si>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</si>
  <si>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</si>
  <si>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</si>
  <si>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</si>
  <si>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</si>
  <si>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</si>
  <si>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</si>
  <si>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</si>
  <si>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</si>
  <si>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</si>
  <si>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</si>
  <si>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</si>
  <si>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</si>
  <si>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</si>
  <si>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</si>
  <si>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</si>
  <si>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</si>
  <si>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</si>
  <si>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</si>
  <si>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</si>
  <si>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</si>
  <si>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</si>
  <si>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</si>
  <si>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</si>
  <si>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</si>
  <si>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</si>
  <si>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</si>
  <si>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</si>
  <si>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</si>
  <si>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</si>
  <si>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</si>
  <si>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</si>
  <si>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</si>
  <si>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</si>
  <si>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</si>
  <si>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</si>
  <si>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</si>
  <si>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</si>
  <si>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</si>
  <si>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</si>
  <si>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</si>
  <si>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</si>
  <si>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</si>
  <si>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</si>
  <si>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</si>
  <si>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</si>
  <si>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</si>
  <si>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</si>
  <si>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</si>
  <si>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</si>
  <si>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</si>
  <si>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</si>
  <si>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</si>
  <si>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</si>
  <si>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</si>
  <si>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</si>
  <si>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</si>
  <si>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</si>
  <si>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</si>
  <si>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</si>
  <si>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</si>
  <si>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</si>
  <si>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</si>
  <si>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</si>
  <si>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</si>
  <si>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</si>
  <si>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</si>
  <si>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</si>
  <si>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</si>
  <si>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</si>
  <si>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</si>
  <si>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</si>
  <si>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</si>
  <si>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</si>
  <si>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</si>
  <si>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</si>
  <si>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</si>
  <si>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</si>
  <si>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</si>
  <si>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</si>
  <si>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</si>
  <si>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</si>
  <si>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</si>
  <si>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</si>
  <si>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</si>
  <si>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</si>
  <si>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</si>
  <si>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</si>
  <si>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</si>
  <si>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</si>
  <si>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</si>
  <si>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</si>
  <si>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</si>
  <si>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</si>
  <si>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</si>
  <si>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</si>
  <si>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</si>
  <si>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</si>
  <si>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</si>
  <si>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</si>
  <si>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</si>
  <si>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</si>
  <si>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</si>
  <si>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</si>
  <si>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</si>
  <si>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</si>
  <si>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</si>
  <si>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</si>
  <si>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</si>
  <si>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</si>
  <si>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</si>
  <si>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</si>
  <si>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</si>
  <si>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</si>
  <si>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</si>
  <si>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</si>
  <si>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</si>
  <si>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</si>
  <si>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</si>
  <si>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</si>
  <si>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</si>
  <si>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</si>
  <si>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</si>
  <si>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</si>
  <si>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</si>
  <si>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</si>
  <si>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</si>
  <si>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</si>
  <si>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</si>
  <si>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</si>
  <si>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</si>
  <si>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</si>
  <si>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</si>
  <si>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</si>
  <si>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</si>
  <si>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</si>
  <si>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</si>
  <si>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</si>
  <si>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</si>
  <si>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</si>
  <si>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</si>
  <si>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</si>
  <si>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</si>
  <si>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</si>
  <si>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</si>
  <si>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</si>
  <si>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</si>
  <si>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</si>
  <si>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</si>
  <si>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</si>
  <si>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</si>
  <si>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</si>
  <si>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</si>
  <si>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</si>
  <si>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</si>
  <si>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</si>
  <si>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</si>
  <si>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</si>
  <si>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</si>
  <si>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</si>
  <si>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</si>
  <si>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</si>
  <si>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</si>
  <si>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</si>
  <si>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</si>
  <si>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</si>
  <si>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</si>
  <si>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</si>
  <si>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</si>
  <si>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</si>
  <si>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</si>
  <si>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</si>
  <si>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</si>
  <si>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</si>
  <si>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</si>
  <si>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</si>
  <si>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</si>
  <si>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</si>
  <si>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</si>
  <si>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</si>
  <si>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</si>
  <si>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</si>
  <si>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</si>
  <si>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</si>
  <si>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</si>
  <si>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</si>
  <si>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</si>
  <si>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</si>
  <si>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</si>
  <si>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</si>
  <si>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</si>
  <si>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</si>
  <si>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</si>
  <si>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</si>
  <si>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</si>
  <si>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</si>
  <si>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</si>
  <si>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</si>
  <si>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</si>
  <si>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</si>
  <si>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</si>
  <si>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</si>
  <si>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</si>
  <si>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</si>
  <si>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</si>
  <si>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</si>
  <si>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</si>
  <si>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</si>
  <si>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</si>
  <si>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</si>
  <si>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</si>
  <si>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</si>
  <si>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</si>
  <si>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</si>
  <si>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</si>
  <si>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</si>
  <si>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</si>
  <si>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</si>
  <si>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</si>
  <si>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</si>
  <si>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</si>
  <si>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</si>
  <si>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</si>
  <si>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</si>
  <si>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</si>
  <si>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</si>
  <si>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</si>
  <si>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</si>
  <si>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</si>
  <si>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</si>
  <si>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</si>
  <si>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</si>
  <si>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</si>
  <si>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</si>
  <si>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</si>
  <si>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</si>
  <si>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</si>
  <si>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</si>
  <si>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</si>
  <si>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</si>
  <si>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</si>
  <si>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</si>
  <si>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</si>
  <si>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</si>
  <si>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</si>
  <si>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</si>
  <si>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</si>
  <si>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</si>
  <si>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</si>
  <si>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</si>
  <si>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</si>
  <si>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</si>
  <si>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</si>
  <si>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</si>
  <si>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</si>
  <si>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</si>
  <si>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</si>
  <si>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</si>
  <si>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</si>
  <si>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</si>
  <si>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</si>
  <si>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</si>
  <si>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</si>
  <si>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</si>
  <si>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</si>
  <si>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</si>
  <si>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</si>
  <si>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</si>
  <si>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</si>
  <si>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</si>
  <si>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</si>
  <si>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</si>
  <si>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</si>
  <si>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</si>
  <si>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</si>
  <si>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</si>
  <si>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</si>
  <si>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</si>
  <si>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</si>
  <si>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</si>
  <si>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</si>
  <si>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</si>
  <si>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</si>
  <si>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</si>
  <si>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</si>
  <si>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</si>
  <si>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</si>
  <si>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</si>
  <si>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</si>
  <si>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</si>
  <si>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</si>
  <si>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</si>
  <si>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</si>
  <si>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</si>
  <si>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</si>
  <si>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</si>
  <si>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</si>
  <si>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</si>
  <si>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</si>
  <si>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</si>
  <si>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</si>
  <si>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</si>
  <si>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</si>
  <si>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</si>
  <si>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</si>
  <si>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</si>
  <si>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</si>
  <si>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</si>
  <si>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</si>
  <si>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</si>
  <si>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</si>
  <si>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</si>
  <si>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</si>
  <si>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</si>
  <si>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</si>
  <si>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</si>
  <si>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</si>
  <si>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</si>
  <si>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</si>
  <si>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</si>
  <si>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</si>
  <si>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</si>
  <si>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</si>
  <si>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</si>
  <si>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</si>
  <si>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</si>
  <si>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</si>
  <si>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</si>
  <si>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</si>
  <si>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</si>
  <si>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</si>
  <si>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</si>
  <si>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</si>
  <si>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</si>
  <si>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</si>
  <si>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</si>
  <si>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</si>
  <si>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</si>
  <si>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</si>
  <si>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</si>
  <si>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</si>
  <si>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</si>
  <si>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</si>
  <si>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</si>
  <si>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</si>
  <si>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</si>
  <si>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</si>
  <si>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</si>
  <si>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</si>
  <si>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</si>
  <si>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</si>
  <si>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</si>
  <si>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</si>
  <si>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</si>
  <si>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</si>
  <si>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</si>
  <si>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</si>
  <si>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</si>
  <si>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</si>
  <si>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</si>
  <si>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</si>
  <si>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</si>
  <si>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</si>
  <si>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</si>
  <si>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</si>
  <si>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</si>
  <si>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</si>
  <si>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</si>
  <si>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</si>
  <si>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</si>
  <si>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</si>
  <si>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</si>
  <si>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</si>
  <si>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</si>
  <si>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</si>
  <si>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</si>
  <si>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</si>
  <si>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</si>
  <si>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</si>
  <si>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</si>
  <si>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</si>
  <si>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</si>
  <si>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</si>
  <si>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</si>
  <si>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</si>
  <si>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</si>
  <si>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</si>
  <si>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</si>
  <si>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</si>
  <si>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</si>
  <si>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</si>
  <si>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</si>
  <si>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</si>
  <si>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</si>
  <si>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</si>
  <si>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</si>
  <si>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</si>
  <si>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</si>
  <si>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</si>
  <si>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</si>
  <si>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</si>
  <si>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</si>
  <si>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</si>
  <si>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</si>
  <si>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</si>
  <si>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</si>
  <si>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</si>
  <si>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</si>
  <si>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</si>
  <si>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</si>
  <si>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</si>
  <si>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</si>
  <si>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</si>
  <si>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</si>
  <si>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</si>
  <si>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</si>
  <si>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</si>
  <si>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</si>
  <si>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</si>
  <si>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</si>
  <si>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</si>
  <si>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</si>
  <si>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</si>
  <si>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</si>
  <si>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</si>
  <si>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</si>
  <si>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</si>
  <si>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</si>
  <si>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</si>
  <si>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</si>
  <si>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</si>
  <si>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</si>
  <si>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</si>
  <si>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</si>
  <si>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</si>
  <si>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</si>
  <si>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</si>
  <si>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</si>
  <si>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</si>
  <si>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</si>
  <si>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</si>
  <si>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</si>
  <si>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</si>
  <si>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</si>
  <si>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</si>
  <si>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</si>
  <si>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</si>
  <si>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</si>
  <si>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</si>
  <si>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</si>
  <si>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</si>
  <si>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</si>
  <si>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</si>
  <si>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</si>
  <si>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</si>
  <si>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</si>
  <si>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</si>
  <si>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</si>
  <si>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</si>
  <si>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</si>
  <si>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</si>
  <si>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</si>
  <si>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</si>
  <si>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</si>
  <si>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</si>
  <si>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</si>
  <si>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</si>
  <si>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</si>
  <si>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</si>
  <si>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</si>
  <si>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</si>
  <si>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</si>
  <si>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</si>
  <si>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</si>
  <si>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</si>
  <si>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</si>
  <si>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</si>
  <si>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</si>
  <si>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</si>
  <si>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</si>
  <si>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</si>
  <si>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</si>
  <si>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</si>
  <si>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</si>
  <si>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</si>
  <si>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</si>
  <si>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</si>
  <si>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</si>
  <si>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</si>
  <si>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</si>
  <si>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</si>
  <si>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</si>
  <si>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</si>
  <si>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</si>
  <si>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</si>
  <si>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</si>
  <si>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</si>
  <si>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</si>
  <si>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</si>
  <si>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</si>
  <si>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</si>
  <si>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</si>
  <si>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</si>
  <si>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</si>
  <si>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</si>
  <si>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</si>
  <si>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</si>
  <si>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</si>
  <si>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</si>
  <si>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</si>
  <si>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</si>
  <si>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</si>
  <si>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</si>
  <si>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</si>
  <si>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</si>
  <si>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</si>
  <si>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</si>
  <si>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</si>
  <si>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</si>
  <si>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</si>
  <si>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</si>
  <si>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</si>
  <si>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</si>
  <si>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</si>
  <si>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</si>
  <si>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</si>
  <si>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</si>
  <si>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</si>
  <si>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</si>
  <si>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</si>
  <si>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</si>
  <si>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</si>
  <si>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</si>
  <si>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</si>
  <si>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</si>
  <si>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</si>
  <si>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</si>
  <si>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</si>
  <si>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</si>
  <si>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</si>
  <si>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</si>
  <si>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</si>
  <si>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</si>
  <si>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</si>
  <si>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</si>
  <si>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</si>
  <si>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</si>
  <si>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</si>
  <si>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</si>
  <si>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</si>
  <si>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</si>
  <si>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</si>
  <si>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</si>
  <si>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</si>
  <si>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</si>
  <si>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</si>
  <si>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</si>
  <si>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</si>
  <si>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</si>
  <si>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</si>
  <si>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</si>
  <si>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</si>
  <si>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</si>
  <si>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</si>
  <si>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</si>
  <si>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</si>
  <si>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</si>
  <si>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</si>
  <si>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</si>
  <si>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</si>
  <si>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</si>
  <si>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</si>
  <si>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</si>
  <si>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</si>
  <si>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</si>
  <si>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</si>
  <si>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</si>
  <si>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</si>
  <si>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</si>
  <si>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</si>
  <si>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</si>
  <si>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</si>
  <si>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</si>
  <si>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</si>
  <si>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</si>
  <si>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</si>
  <si>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</si>
  <si>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</si>
  <si>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</si>
  <si>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</si>
  <si>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</si>
  <si>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</si>
  <si>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</si>
  <si>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</si>
  <si>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</si>
  <si>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</si>
  <si>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</si>
  <si>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</si>
  <si>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</si>
  <si>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</si>
  <si>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</si>
  <si>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</si>
  <si>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</si>
  <si>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</si>
  <si>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</si>
  <si>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</si>
  <si>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</si>
  <si>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</si>
  <si>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</si>
  <si>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</si>
  <si>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</si>
  <si>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</si>
  <si>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</si>
  <si>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</si>
  <si>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</si>
  <si>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</si>
  <si>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</si>
  <si>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</si>
  <si>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</si>
  <si>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</si>
  <si>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</si>
  <si>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</si>
  <si>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</si>
  <si>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</si>
  <si>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</si>
  <si>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</si>
  <si>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</si>
  <si>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</si>
  <si>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</si>
  <si>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</si>
  <si>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</si>
  <si>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</si>
  <si>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</si>
  <si>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</si>
  <si>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</si>
  <si>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</si>
  <si>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</si>
  <si>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</si>
  <si>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</si>
  <si>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</si>
  <si>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</si>
  <si>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</si>
  <si>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</si>
  <si>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</si>
  <si>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</si>
  <si>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</si>
  <si>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</si>
  <si>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</si>
  <si>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</si>
  <si>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</si>
  <si>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</si>
  <si>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</si>
  <si>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</si>
  <si>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</si>
  <si>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</si>
  <si>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</si>
  <si>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</si>
  <si>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</si>
  <si>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</si>
  <si>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</si>
  <si>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</si>
  <si>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</si>
  <si>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</si>
  <si>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</si>
  <si>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</si>
  <si>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</si>
  <si>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</si>
  <si>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</si>
  <si>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</si>
  <si>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</si>
  <si>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</si>
  <si>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</si>
  <si>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</si>
  <si>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</si>
  <si>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</si>
  <si>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</si>
  <si>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</si>
  <si>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</si>
  <si>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</si>
  <si>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</si>
  <si>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</si>
  <si>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</si>
  <si>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</si>
  <si>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</si>
  <si>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</si>
  <si>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</si>
  <si>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</si>
  <si>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</si>
  <si>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</si>
  <si>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</si>
  <si>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</si>
  <si>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</si>
  <si>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</si>
  <si>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</si>
  <si>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</si>
  <si>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</si>
  <si>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</si>
  <si>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</si>
  <si>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</si>
  <si>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</si>
  <si>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</si>
  <si>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</si>
  <si>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</si>
  <si>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</si>
  <si>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</si>
  <si>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</si>
  <si>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</si>
  <si>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</si>
  <si>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</si>
  <si>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</si>
  <si>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</si>
  <si>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</si>
  <si>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</si>
  <si>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</si>
  <si>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</si>
  <si>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</si>
  <si>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</si>
  <si>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</si>
  <si>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</si>
  <si>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</si>
  <si>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</si>
  <si>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</si>
  <si>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</si>
  <si>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</si>
  <si>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</si>
  <si>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</si>
  <si>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</si>
  <si>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</si>
  <si>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</si>
  <si>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</si>
  <si>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</si>
  <si>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</si>
  <si>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</si>
  <si>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</si>
  <si>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</si>
  <si>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</si>
  <si>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</si>
  <si>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</si>
  <si>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</si>
  <si>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</si>
  <si>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</si>
  <si>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</si>
  <si>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</si>
  <si>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</si>
  <si>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</si>
  <si>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</si>
  <si>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</si>
  <si>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</si>
  <si>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</si>
  <si>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</si>
  <si>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</si>
  <si>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</si>
  <si>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</si>
  <si>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</si>
  <si>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</si>
  <si>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</si>
  <si>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</si>
  <si>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</si>
  <si>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</si>
  <si>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</si>
  <si>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</si>
  <si>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</si>
  <si>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</si>
  <si>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</si>
  <si>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</si>
  <si>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</si>
  <si>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</si>
  <si>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</si>
  <si>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</si>
  <si>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</si>
  <si>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</si>
  <si>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</si>
  <si>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</si>
  <si>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</si>
  <si>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</si>
  <si>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</si>
  <si>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</si>
  <si>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</si>
  <si>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</si>
  <si>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</si>
  <si>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</si>
  <si>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</si>
  <si>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</si>
  <si>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</si>
  <si>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</si>
  <si>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</si>
  <si>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</si>
  <si>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</si>
  <si>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</si>
  <si>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</si>
  <si>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</si>
  <si>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</si>
  <si>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</si>
  <si>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</si>
  <si>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</si>
  <si>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</si>
  <si>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</si>
  <si>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</si>
  <si>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</si>
  <si>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</si>
  <si>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</si>
  <si>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</si>
  <si>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</si>
  <si>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</si>
  <si>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</si>
  <si>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</si>
  <si>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</si>
  <si>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</si>
  <si>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</si>
  <si>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</si>
  <si>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</si>
  <si>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</si>
  <si>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</si>
  <si>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</si>
  <si>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</si>
  <si>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</si>
  <si>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</si>
  <si>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</si>
  <si>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</si>
  <si>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</si>
  <si>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</si>
  <si>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</si>
  <si>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</si>
  <si>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</si>
  <si>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</si>
  <si>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</si>
  <si>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</si>
  <si>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</si>
  <si>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</si>
  <si>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</si>
  <si>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</si>
  <si>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</si>
  <si>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</si>
  <si>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</si>
  <si>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</si>
  <si>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</si>
  <si>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</si>
  <si>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</si>
  <si>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</si>
  <si>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</si>
  <si>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</si>
  <si>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</si>
  <si>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</si>
  <si>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</si>
  <si>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</si>
  <si>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</si>
  <si>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</si>
  <si>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</si>
  <si>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</si>
  <si>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</si>
  <si>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</si>
  <si>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</si>
  <si>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</si>
  <si>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</si>
  <si>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</si>
  <si>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</si>
  <si>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</si>
  <si>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</si>
  <si>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</si>
  <si>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</si>
  <si>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</si>
  <si>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</si>
  <si>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</si>
  <si>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</si>
  <si>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</si>
  <si>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</si>
  <si>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</si>
  <si>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</si>
  <si>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</si>
  <si>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</si>
  <si>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</si>
  <si>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</si>
  <si>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</si>
  <si>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</si>
  <si>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</si>
  <si>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</si>
  <si>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</si>
  <si>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</si>
  <si>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</si>
  <si>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</si>
  <si>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</si>
  <si>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</si>
  <si>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</si>
  <si>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</si>
  <si>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</si>
  <si>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</si>
  <si>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</si>
  <si>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</si>
  <si>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</si>
  <si>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</si>
  <si>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</si>
  <si>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</si>
  <si>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</si>
  <si>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</si>
  <si>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</si>
  <si>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</si>
  <si>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</si>
  <si>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</si>
  <si>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</si>
  <si>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</si>
  <si>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</si>
  <si>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</si>
  <si>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</si>
  <si>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</si>
  <si>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</si>
  <si>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</si>
  <si>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</si>
  <si>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</si>
  <si>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</si>
  <si>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</si>
  <si>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</si>
  <si>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</si>
  <si>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</si>
  <si>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</si>
  <si>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</si>
  <si>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</si>
  <si>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</si>
  <si>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</si>
  <si>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</si>
  <si>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</si>
  <si>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</si>
  <si>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</si>
  <si>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</si>
  <si>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</si>
  <si>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</si>
  <si>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</si>
  <si>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</si>
  <si>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</si>
  <si>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</si>
  <si>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</si>
  <si>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</si>
  <si>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</si>
  <si>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</si>
  <si>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</si>
  <si>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</si>
  <si>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</si>
  <si>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</si>
  <si>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</si>
  <si>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</si>
  <si>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</si>
  <si>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</si>
  <si>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</si>
  <si>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</si>
  <si>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</si>
  <si>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</si>
  <si>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</si>
  <si>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</si>
  <si>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</si>
  <si>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</si>
  <si>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</si>
  <si>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</si>
  <si>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</si>
  <si>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</si>
  <si>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</si>
  <si>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</si>
  <si>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</si>
  <si>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</si>
  <si>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</si>
  <si>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</si>
  <si>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</si>
  <si>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</si>
  <si>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</si>
  <si>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</si>
  <si>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</si>
  <si>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</si>
  <si>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</si>
  <si>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</si>
  <si>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</si>
  <si>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</si>
  <si>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</si>
  <si>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</si>
  <si>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</si>
  <si>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</si>
  <si>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</si>
  <si>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</si>
  <si>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</si>
  <si>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</si>
  <si>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</si>
  <si>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</si>
  <si>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</si>
  <si>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</si>
  <si>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</si>
  <si>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</si>
  <si>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</si>
  <si>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</si>
  <si>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</si>
  <si>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</si>
  <si>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</si>
  <si>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</si>
  <si>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</si>
  <si>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</si>
  <si>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</si>
  <si>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</si>
  <si>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</si>
  <si>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</si>
  <si>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</si>
  <si>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</si>
  <si>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</si>
  <si>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</si>
  <si>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</si>
  <si>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</si>
  <si>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</si>
  <si>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</si>
  <si>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</si>
  <si>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</si>
  <si>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</si>
  <si>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</si>
  <si>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</si>
  <si>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</si>
  <si>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</si>
  <si>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</si>
  <si>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</si>
  <si>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</si>
  <si>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</si>
  <si>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</si>
  <si>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</si>
  <si>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</si>
  <si>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</si>
  <si>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</si>
  <si>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</si>
  <si>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</si>
  <si>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</si>
  <si>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</si>
  <si>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</si>
  <si>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</si>
  <si>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</si>
  <si>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</si>
  <si>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</si>
  <si>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</si>
  <si>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</si>
  <si>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</si>
  <si>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</si>
  <si>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</si>
  <si>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</si>
  <si>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</si>
  <si>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</si>
  <si>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</si>
  <si>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</si>
  <si>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</si>
  <si>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</si>
  <si>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</si>
  <si>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</si>
  <si>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</si>
  <si>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</si>
  <si>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</si>
  <si>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</si>
  <si>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</si>
  <si>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</si>
  <si>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</si>
  <si>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</si>
  <si>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</si>
  <si>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</si>
  <si>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</si>
  <si>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</si>
  <si>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</si>
  <si>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</si>
  <si>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</si>
  <si>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</si>
  <si>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</si>
  <si>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</si>
  <si>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</si>
  <si>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</si>
  <si>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</si>
  <si>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</si>
  <si>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</si>
  <si>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</si>
  <si>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</si>
  <si>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</si>
  <si>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</si>
  <si>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</si>
  <si>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</si>
  <si>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</si>
  <si>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</si>
  <si>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</si>
  <si>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</si>
  <si>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</si>
  <si>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</si>
  <si>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</si>
  <si>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</si>
  <si>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</si>
  <si>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</si>
  <si>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</si>
  <si>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</si>
  <si>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</si>
  <si>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</si>
  <si>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</si>
  <si>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</si>
  <si>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</si>
  <si>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</si>
  <si>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</si>
  <si>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</si>
  <si>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</si>
  <si>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</si>
  <si>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</si>
  <si>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</si>
  <si>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</si>
  <si>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</si>
  <si>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</si>
  <si>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</si>
  <si>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</si>
  <si>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</si>
  <si>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</si>
  <si>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</si>
  <si>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</si>
  <si>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</si>
  <si>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</si>
  <si>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</si>
  <si>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</si>
  <si>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</si>
  <si>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</si>
  <si>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</si>
  <si>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</si>
  <si>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</si>
  <si>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</si>
  <si>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</si>
  <si>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</si>
  <si>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</si>
  <si>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</si>
  <si>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</si>
  <si>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</si>
  <si>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</si>
  <si>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</si>
  <si>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</si>
  <si>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</si>
  <si>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</si>
  <si>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</si>
  <si>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</si>
  <si>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</si>
  <si>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</si>
  <si>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</si>
  <si>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</si>
  <si>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</si>
  <si>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</si>
  <si>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</si>
  <si>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</si>
  <si>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</si>
  <si>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</si>
  <si>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</si>
  <si>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</si>
  <si>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</si>
  <si>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</si>
  <si>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</si>
  <si>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</si>
  <si>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</si>
  <si>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</si>
  <si>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</si>
  <si>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</si>
  <si>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</si>
  <si>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</si>
  <si>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</si>
  <si>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</si>
  <si>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</si>
  <si>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</si>
  <si>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</si>
  <si>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</si>
  <si>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</si>
  <si>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</si>
  <si>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</si>
  <si>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</si>
  <si>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</si>
  <si>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</si>
  <si>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</si>
  <si>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</si>
  <si>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</si>
  <si>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</si>
  <si>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</si>
  <si>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</si>
  <si>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</si>
  <si>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</si>
  <si>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</si>
  <si>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</si>
  <si>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</si>
  <si>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</si>
  <si>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</si>
  <si>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</si>
  <si>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</si>
  <si>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</si>
  <si>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</si>
  <si>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</si>
  <si>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</si>
  <si>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</si>
  <si>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</si>
  <si>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</si>
  <si>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</si>
  <si>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</si>
  <si>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</si>
  <si>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</si>
  <si>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</si>
  <si>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</si>
  <si>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</si>
  <si>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</si>
  <si>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</si>
  <si>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</si>
  <si>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</si>
  <si>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</si>
  <si>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</si>
  <si>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</si>
  <si>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</si>
  <si>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</si>
  <si>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</si>
  <si>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</si>
  <si>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</si>
  <si>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</si>
  <si>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</si>
  <si>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</si>
  <si>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</si>
  <si>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</si>
  <si>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</si>
  <si>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</si>
  <si>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</si>
  <si>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</si>
  <si>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</si>
  <si>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</si>
  <si>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</si>
  <si>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</si>
  <si>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</si>
  <si>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</si>
  <si>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</si>
  <si>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</si>
  <si>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</si>
  <si>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</si>
  <si>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</si>
  <si>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</si>
  <si>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</si>
  <si>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</si>
  <si>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</si>
  <si>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</si>
  <si>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</si>
  <si>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</si>
  <si>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</si>
  <si>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</si>
  <si>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</si>
  <si>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</si>
  <si>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</si>
  <si>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</si>
  <si>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</si>
  <si>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</si>
  <si>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</si>
  <si>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</si>
  <si>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</si>
  <si>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</si>
  <si>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</si>
  <si>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</si>
  <si>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</si>
  <si>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</si>
  <si>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</si>
  <si>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</si>
  <si>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</si>
  <si>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</si>
  <si>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</si>
  <si>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</si>
  <si>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</si>
  <si>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</si>
  <si>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</si>
  <si>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</si>
  <si>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</si>
  <si>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</si>
  <si>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</si>
  <si>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</si>
  <si>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</si>
  <si>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</si>
  <si>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</si>
  <si>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</si>
  <si>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</si>
  <si>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</si>
  <si>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</si>
  <si>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</si>
  <si>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</si>
  <si>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</si>
  <si>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</si>
  <si>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</si>
  <si>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</si>
  <si>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</si>
  <si>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</si>
  <si>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</si>
  <si>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</si>
  <si>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</si>
  <si>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</si>
  <si>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</si>
  <si>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</si>
  <si>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</si>
  <si>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</si>
  <si>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</si>
  <si>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</si>
  <si>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</si>
  <si>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</si>
  <si>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</si>
  <si>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</si>
  <si>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</si>
  <si>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</si>
  <si>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</si>
  <si>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</si>
  <si>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</si>
  <si>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</si>
  <si>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</si>
  <si>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</si>
  <si>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</si>
  <si>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</si>
  <si>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</si>
  <si>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</si>
  <si>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</si>
  <si>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</si>
  <si>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</si>
  <si>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</si>
  <si>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</si>
  <si>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</si>
  <si>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</si>
  <si>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</si>
  <si>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</si>
  <si>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</si>
  <si>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</si>
  <si>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</si>
  <si>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</si>
  <si>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</si>
  <si>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</si>
  <si>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</si>
  <si>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</si>
  <si>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</si>
  <si>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</si>
  <si>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</si>
  <si>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</si>
  <si>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</si>
  <si>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</si>
  <si>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</si>
  <si>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</si>
  <si>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</si>
  <si>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</si>
  <si>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</si>
  <si>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</si>
  <si>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</si>
  <si>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</si>
  <si>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</si>
  <si>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</si>
  <si>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</si>
  <si>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</si>
  <si>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</si>
  <si>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</si>
  <si>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</si>
  <si>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</si>
  <si>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</si>
  <si>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</si>
  <si>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</si>
  <si>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</si>
  <si>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</si>
  <si>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</si>
  <si>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</si>
  <si>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</si>
  <si>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</si>
  <si>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</si>
  <si>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</si>
  <si>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</si>
  <si>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</si>
  <si>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</si>
  <si>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</si>
  <si>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</si>
  <si>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</si>
  <si>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</si>
  <si>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</si>
  <si>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</si>
  <si>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</si>
  <si>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</si>
  <si>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</si>
  <si>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</si>
  <si>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</si>
  <si>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</si>
  <si>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</si>
  <si>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</si>
  <si>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</si>
  <si>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</si>
  <si>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</si>
  <si>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</si>
  <si>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</si>
  <si>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</si>
  <si>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</si>
  <si>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</si>
  <si>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</si>
  <si>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</si>
  <si>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</si>
  <si>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</si>
  <si>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</si>
  <si>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</si>
  <si>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</si>
  <si>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</si>
  <si>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</si>
  <si>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</si>
  <si>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</si>
  <si>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</si>
  <si>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</si>
  <si>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</si>
  <si>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</si>
  <si>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</si>
  <si>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</si>
  <si>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</si>
  <si>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</si>
  <si>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</si>
  <si>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</si>
  <si>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</si>
  <si>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</si>
  <si>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</si>
  <si>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</si>
  <si>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</si>
  <si>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</si>
  <si>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</si>
  <si>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</si>
  <si>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</si>
  <si>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</si>
  <si>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</si>
  <si>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</si>
  <si>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</si>
  <si>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</si>
  <si>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</si>
  <si>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</si>
  <si>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</si>
  <si>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</si>
  <si>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</si>
  <si>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</si>
  <si>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</si>
  <si>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</si>
  <si>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</si>
  <si>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</si>
  <si>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</si>
  <si>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</si>
  <si>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</si>
  <si>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</si>
  <si>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</si>
  <si>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</si>
  <si>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</si>
  <si>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</si>
  <si>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</si>
  <si>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</si>
  <si>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</si>
  <si>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</si>
  <si>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</si>
  <si>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</si>
  <si>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</si>
  <si>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</si>
  <si>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</si>
  <si>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</si>
  <si>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</si>
  <si>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</si>
  <si>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</si>
  <si>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</si>
  <si>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</si>
  <si>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</si>
  <si>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</si>
  <si>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</si>
  <si>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</si>
  <si>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</si>
  <si>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</si>
  <si>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</si>
  <si>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</si>
  <si>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</si>
  <si>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</si>
  <si>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</si>
  <si>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</si>
  <si>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</si>
  <si>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</si>
  <si>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</si>
  <si>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</si>
  <si>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</si>
  <si>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</si>
  <si>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</si>
  <si>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</si>
  <si>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</si>
  <si>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</si>
  <si>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</si>
  <si>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</si>
  <si>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</si>
  <si>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</si>
  <si>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</si>
  <si>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</si>
  <si>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</si>
  <si>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</si>
  <si>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</si>
  <si>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</si>
  <si>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</si>
  <si>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</si>
  <si>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</si>
  <si>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</si>
  <si>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</si>
  <si>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</si>
  <si>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</si>
  <si>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</si>
  <si>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</si>
  <si>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</si>
  <si>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</si>
  <si>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</si>
  <si>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</si>
  <si>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</si>
  <si>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</si>
  <si>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</si>
  <si>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</si>
  <si>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</si>
  <si>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</si>
  <si>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</si>
  <si>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</si>
  <si>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</si>
  <si>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</si>
  <si>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</si>
  <si>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</si>
  <si>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</si>
  <si>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</si>
  <si>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</si>
  <si>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</si>
  <si>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</si>
  <si>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</si>
  <si>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</si>
  <si>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</si>
  <si>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</si>
  <si>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</si>
  <si>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</si>
  <si>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</si>
  <si>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</si>
  <si>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</si>
  <si>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</si>
  <si>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</si>
  <si>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</si>
  <si>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</si>
  <si>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</si>
  <si>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</si>
  <si>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</si>
  <si>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</si>
  <si>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</si>
  <si>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</si>
  <si>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</si>
  <si>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</si>
  <si>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</si>
  <si>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</si>
  <si>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</si>
  <si>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</si>
  <si>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</si>
  <si>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</si>
  <si>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</si>
  <si>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</si>
  <si>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</si>
  <si>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</si>
  <si>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</si>
  <si>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</si>
  <si>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</si>
  <si>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</si>
  <si>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</si>
  <si>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</si>
  <si>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</si>
  <si>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</si>
  <si>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</si>
  <si>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</si>
  <si>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</si>
  <si>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</si>
  <si>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</si>
  <si>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</si>
  <si>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</si>
  <si>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</si>
  <si>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</si>
  <si>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</si>
  <si>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</si>
  <si>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</si>
  <si>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</si>
  <si>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</si>
  <si>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</si>
  <si>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</si>
  <si>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</si>
  <si>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</si>
  <si>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</si>
  <si>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</si>
  <si>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</si>
  <si>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</si>
  <si>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</si>
  <si>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</si>
  <si>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</si>
  <si>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</si>
  <si>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</si>
  <si>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</si>
  <si>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</si>
  <si>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</si>
  <si>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</si>
  <si>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</si>
  <si>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</si>
  <si>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</si>
  <si>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</si>
  <si>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</si>
  <si>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</si>
  <si>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</si>
  <si>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</si>
  <si>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</si>
  <si>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</si>
  <si>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</si>
  <si>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</si>
  <si>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</si>
  <si>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</si>
  <si>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</si>
  <si>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</si>
  <si>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</si>
  <si>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</si>
  <si>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</si>
  <si>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</si>
  <si>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</si>
  <si>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</si>
  <si>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</si>
  <si>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</si>
  <si>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</si>
  <si>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</si>
  <si>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</si>
  <si>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</si>
  <si>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</si>
  <si>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</si>
  <si>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</si>
  <si>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</si>
  <si>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</si>
  <si>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</si>
  <si>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</si>
  <si>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</si>
  <si>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</si>
  <si>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</si>
  <si>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</si>
  <si>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</si>
  <si>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</si>
  <si>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</si>
  <si>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</si>
  <si>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</si>
  <si>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</si>
  <si>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</si>
  <si>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</si>
  <si>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</si>
  <si>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</si>
  <si>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</si>
  <si>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</si>
  <si>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</si>
  <si>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</si>
  <si>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</si>
  <si>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</si>
  <si>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</si>
  <si>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</si>
  <si>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</si>
  <si>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</si>
  <si>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</si>
  <si>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</si>
  <si>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</si>
  <si>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</si>
  <si>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</si>
  <si>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</si>
  <si>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</si>
  <si>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</si>
  <si>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</si>
  <si>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</si>
  <si>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</si>
  <si>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</si>
  <si>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</si>
  <si>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</si>
  <si>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</si>
  <si>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</si>
  <si>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</si>
  <si>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</si>
  <si>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</si>
  <si>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</si>
  <si>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</si>
  <si>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</si>
  <si>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</si>
  <si>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</si>
  <si>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</si>
  <si>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</si>
  <si>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</si>
  <si>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</si>
  <si>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</si>
  <si>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</si>
  <si>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</si>
  <si>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</si>
  <si>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</si>
  <si>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</si>
  <si>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</si>
  <si>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</si>
  <si>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</si>
  <si>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</si>
  <si>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</si>
  <si>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</si>
  <si>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</si>
  <si>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</si>
  <si>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</si>
  <si>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</si>
  <si>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</si>
  <si>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</si>
  <si>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</si>
  <si>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</si>
  <si>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</si>
  <si>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</si>
  <si>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</si>
  <si>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</si>
  <si>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</si>
  <si>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</si>
  <si>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</si>
  <si>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</si>
  <si>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</si>
  <si>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</si>
  <si>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</si>
  <si>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</si>
  <si>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</si>
  <si>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</si>
  <si>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</si>
  <si>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</si>
  <si>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</si>
  <si>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</si>
  <si>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</si>
  <si>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</si>
  <si>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</si>
  <si>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</si>
  <si>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</si>
  <si>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</si>
  <si>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</si>
  <si>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</si>
  <si>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</si>
  <si>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</si>
  <si>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</si>
  <si>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</si>
  <si>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</si>
  <si>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</si>
  <si>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</si>
  <si>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</si>
  <si>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</si>
  <si>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</si>
  <si>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</si>
  <si>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</si>
  <si>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</si>
  <si>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</si>
  <si>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</si>
  <si>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</si>
  <si>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</si>
  <si>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</si>
  <si>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</si>
  <si>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</si>
  <si>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</si>
  <si>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</si>
  <si>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</si>
  <si>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</si>
  <si>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</si>
  <si>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</si>
  <si>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</si>
  <si>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</si>
  <si>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</si>
  <si>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</si>
  <si>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</si>
  <si>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</si>
  <si>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</si>
  <si>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</si>
  <si>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</si>
  <si>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</si>
  <si>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</si>
  <si>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</si>
  <si>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</si>
  <si>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</si>
  <si>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</si>
  <si>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</si>
  <si>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</si>
  <si>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</si>
  <si>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</si>
  <si>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</si>
  <si>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</si>
  <si>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</si>
  <si>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</si>
  <si>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</si>
  <si>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</si>
  <si>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</si>
  <si>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</si>
  <si>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</si>
  <si>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</si>
  <si>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</si>
  <si>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</si>
  <si>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</si>
  <si>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</si>
  <si>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</si>
  <si>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</si>
  <si>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</si>
  <si>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</si>
  <si>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</si>
  <si>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</si>
  <si>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</si>
  <si>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</si>
  <si>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</si>
  <si>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</si>
  <si>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</si>
  <si>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</si>
  <si>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</si>
  <si>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</si>
  <si>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</si>
  <si>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</si>
  <si>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</si>
  <si>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</si>
  <si>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</si>
  <si>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</si>
  <si>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</si>
  <si>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</si>
  <si>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</si>
  <si>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</si>
  <si>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</si>
  <si>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</si>
  <si>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</si>
  <si>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</si>
  <si>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</si>
  <si>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</si>
  <si>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</si>
  <si>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</si>
  <si>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</si>
  <si>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</si>
  <si>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</si>
  <si>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</si>
  <si>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</si>
  <si>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</si>
  <si>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</si>
  <si>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</si>
  <si>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</si>
  <si>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</si>
  <si>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</si>
  <si>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</si>
  <si>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</si>
  <si>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</si>
  <si>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</si>
  <si>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</si>
  <si>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</si>
  <si>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</si>
  <si>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</si>
  <si>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</si>
  <si>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</si>
  <si>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</si>
  <si>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</si>
  <si>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</si>
  <si>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</si>
  <si>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</si>
  <si>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</si>
  <si>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</si>
  <si>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</si>
  <si>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</si>
  <si>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</si>
  <si>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</si>
  <si>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</si>
  <si>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</si>
  <si>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</si>
  <si>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</si>
  <si>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</si>
  <si>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</si>
  <si>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</si>
  <si>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</si>
  <si>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</si>
  <si>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</si>
  <si>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</si>
  <si>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</si>
  <si>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</si>
  <si>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</si>
  <si>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</si>
  <si>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</si>
  <si>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</si>
  <si>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</si>
  <si>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</si>
  <si>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</si>
  <si>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</si>
  <si>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</si>
  <si>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</si>
  <si>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</si>
  <si>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</si>
  <si>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</si>
  <si>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</si>
  <si>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</si>
  <si>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</si>
  <si>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</si>
  <si>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</si>
  <si>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</si>
  <si>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</si>
  <si>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</si>
  <si>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</si>
  <si>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</si>
  <si>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</si>
  <si>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</si>
  <si>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</si>
  <si>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</si>
  <si>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</si>
  <si>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</si>
  <si>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</si>
  <si>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</si>
  <si>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</si>
  <si>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</si>
  <si>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</si>
  <si>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</si>
  <si>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</si>
  <si>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</si>
  <si>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</si>
  <si>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</si>
  <si>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</si>
  <si>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</si>
  <si>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</si>
  <si>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</si>
  <si>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</si>
  <si>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</si>
  <si>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</si>
  <si>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</si>
  <si>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</si>
  <si>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</si>
  <si>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</si>
  <si>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</si>
  <si>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</si>
  <si>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</si>
  <si>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</si>
  <si>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</si>
  <si>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</si>
  <si>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</si>
  <si>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</si>
  <si>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</si>
  <si>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</si>
  <si>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</si>
  <si>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</si>
  <si>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</si>
  <si>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</si>
  <si>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</si>
  <si>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</si>
  <si>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</si>
  <si>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</si>
  <si>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</si>
  <si>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</si>
  <si>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</si>
  <si>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</si>
  <si>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</si>
  <si>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</si>
  <si>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</si>
  <si>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</si>
  <si>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</si>
  <si>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</si>
  <si>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</si>
  <si>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</si>
  <si>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</si>
  <si>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</si>
  <si>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</si>
  <si>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</si>
  <si>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</si>
  <si>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</si>
  <si>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</si>
  <si>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</si>
  <si>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</si>
  <si>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</si>
  <si>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</si>
  <si>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</si>
  <si>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</si>
  <si>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</si>
  <si>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</si>
  <si>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</si>
  <si>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</si>
  <si>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</si>
  <si>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</si>
  <si>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</si>
  <si>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</si>
  <si>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</si>
  <si>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</si>
  <si>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</si>
  <si>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</si>
  <si>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</si>
  <si>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</si>
  <si>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</si>
  <si>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</si>
  <si>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</si>
  <si>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</si>
  <si>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</si>
  <si>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</si>
  <si>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</si>
  <si>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</si>
  <si>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</si>
  <si>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</si>
  <si>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</si>
  <si>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</si>
  <si>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</si>
  <si>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</si>
  <si>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</si>
  <si>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</si>
  <si>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</si>
  <si>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</si>
  <si>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</si>
  <si>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</si>
  <si>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</si>
  <si>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</si>
  <si>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</si>
  <si>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</si>
  <si>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</si>
  <si>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</si>
  <si>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</si>
  <si>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</si>
  <si>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</si>
  <si>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</si>
  <si>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</si>
  <si>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</si>
  <si>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</si>
  <si>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</si>
  <si>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</si>
  <si>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</si>
  <si>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</si>
  <si>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</si>
  <si>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</si>
  <si>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</si>
  <si>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</si>
  <si>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</si>
  <si>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</si>
  <si>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</si>
  <si>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</si>
  <si>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</si>
  <si>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</si>
  <si>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</si>
  <si>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</si>
  <si>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</si>
  <si>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</si>
  <si>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</si>
  <si>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</si>
  <si>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</si>
  <si>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</si>
  <si>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</si>
  <si>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</si>
  <si>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</si>
  <si>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</si>
  <si>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</si>
  <si>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</si>
  <si>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</si>
  <si>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</si>
  <si>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</si>
  <si>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</si>
  <si>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</si>
  <si>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</si>
  <si>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</si>
  <si>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</si>
  <si>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</si>
  <si>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</si>
  <si>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</si>
  <si>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</si>
  <si>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</si>
  <si>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</si>
  <si>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</si>
  <si>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</si>
  <si>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</si>
  <si>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</si>
  <si>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</si>
  <si>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</si>
  <si>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</si>
  <si>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</si>
  <si>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</si>
  <si>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</si>
  <si>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</si>
  <si>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</si>
  <si>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</si>
  <si>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</si>
  <si>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</si>
  <si>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</si>
  <si>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</si>
  <si>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</si>
  <si>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</si>
  <si>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</si>
  <si>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</si>
  <si>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</si>
  <si>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</si>
  <si>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</si>
  <si>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</si>
  <si>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</si>
  <si>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</si>
  <si>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</si>
  <si>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</si>
  <si>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</si>
  <si>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</si>
  <si>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</si>
  <si>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</si>
  <si>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</si>
  <si>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</si>
  <si>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</si>
  <si>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</si>
  <si>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</si>
  <si>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</si>
  <si>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</si>
  <si>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</si>
  <si>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</si>
  <si>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</si>
  <si>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</si>
  <si>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</si>
  <si>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</si>
  <si>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</si>
  <si>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</si>
  <si>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</si>
  <si>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</si>
  <si>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</si>
  <si>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</si>
  <si>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</si>
  <si>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</si>
  <si>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</si>
  <si>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</si>
  <si>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</si>
  <si>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</si>
  <si>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</si>
  <si>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</si>
  <si>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</si>
  <si>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</si>
  <si>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</si>
  <si>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</si>
  <si>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</si>
  <si>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</si>
  <si>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</si>
  <si>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</si>
  <si>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</si>
  <si>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</si>
  <si>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</si>
  <si>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</si>
  <si>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</si>
  <si>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</si>
  <si>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</si>
  <si>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</si>
  <si>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</si>
  <si>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</si>
  <si>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</si>
  <si>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</si>
  <si>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</si>
  <si>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</si>
  <si>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</si>
  <si>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</si>
  <si>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</si>
  <si>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</si>
  <si>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</si>
  <si>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</si>
  <si>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</si>
  <si>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</si>
  <si>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</si>
  <si>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</si>
  <si>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</si>
  <si>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</si>
  <si>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</si>
  <si>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</si>
  <si>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</si>
  <si>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</si>
  <si>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</si>
  <si>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</si>
  <si>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</si>
  <si>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</si>
  <si>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</si>
  <si>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</si>
  <si>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</si>
  <si>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</si>
  <si>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</si>
  <si>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</si>
  <si>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</si>
  <si>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</si>
  <si>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</si>
  <si>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</si>
  <si>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</si>
  <si>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</si>
  <si>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</si>
  <si>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</si>
  <si>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</si>
  <si>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</si>
  <si>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</si>
  <si>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</si>
  <si>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</si>
  <si>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</si>
  <si>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</si>
  <si>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</si>
  <si>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</si>
  <si>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</si>
  <si>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</si>
  <si>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</si>
  <si>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</si>
  <si>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</si>
  <si>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</si>
  <si>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</si>
  <si>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</si>
  <si>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</si>
  <si>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</si>
  <si>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</si>
  <si>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</si>
  <si>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</si>
  <si>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</si>
  <si>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</si>
  <si>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</si>
  <si>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</si>
  <si>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</si>
  <si>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</si>
  <si>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</si>
  <si>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</si>
  <si>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</si>
  <si>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</si>
  <si>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</si>
  <si>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</si>
  <si>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</si>
  <si>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</si>
  <si>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</si>
  <si>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</si>
  <si>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</si>
  <si>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</si>
  <si>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</si>
  <si>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</si>
  <si>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</si>
  <si>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</si>
  <si>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</si>
  <si>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</si>
  <si>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</si>
  <si>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</si>
  <si>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</si>
  <si>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</si>
  <si>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</si>
  <si>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</si>
  <si>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</si>
  <si>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</si>
  <si>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</si>
  <si>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</si>
  <si>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</si>
  <si>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</si>
  <si>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</si>
  <si>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</si>
  <si>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</si>
  <si>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</si>
  <si>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</si>
  <si>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</si>
  <si>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</si>
  <si>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</si>
  <si>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</si>
  <si>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</si>
  <si>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</si>
  <si>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</si>
  <si>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</si>
  <si>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</si>
  <si>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</si>
  <si>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</si>
  <si>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</si>
  <si>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</si>
  <si>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</si>
  <si>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</si>
  <si>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</si>
  <si>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</si>
  <si>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</si>
  <si>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</si>
  <si>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</si>
  <si>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</si>
  <si>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</si>
  <si>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</si>
  <si>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</si>
  <si>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</si>
  <si>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</si>
  <si>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</si>
  <si>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</si>
  <si>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</si>
  <si>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</si>
  <si>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</si>
  <si>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</si>
  <si>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</si>
  <si>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</si>
  <si>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</si>
  <si>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</si>
  <si>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</si>
  <si>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</si>
  <si>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</si>
  <si>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</si>
  <si>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</si>
  <si>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</si>
  <si>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</si>
  <si>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</si>
  <si>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</si>
  <si>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</si>
  <si>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</si>
  <si>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</si>
  <si>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</si>
  <si>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</si>
  <si>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</si>
  <si>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</si>
  <si>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</si>
  <si>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</si>
  <si>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</si>
  <si>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</si>
  <si>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</si>
  <si>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</si>
  <si>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</si>
  <si>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</si>
  <si>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</si>
  <si>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</si>
  <si>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</si>
  <si>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</si>
  <si>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</si>
  <si>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</si>
  <si>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</si>
  <si>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</si>
  <si>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</si>
  <si>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</si>
  <si>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</si>
  <si>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</si>
  <si>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</si>
  <si>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</si>
  <si>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</si>
  <si>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</si>
  <si>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</si>
  <si>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</si>
  <si>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</si>
  <si>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</si>
  <si>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</si>
  <si>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</si>
  <si>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</si>
  <si>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</si>
  <si>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</si>
  <si>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</si>
  <si>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</si>
  <si>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</si>
  <si>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</si>
  <si>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</si>
  <si>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</si>
  <si>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</si>
  <si>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</si>
  <si>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</si>
  <si>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</si>
  <si>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</si>
  <si>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</si>
  <si>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</si>
  <si>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</si>
  <si>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</si>
  <si>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</si>
  <si>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</si>
  <si>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</si>
  <si>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</si>
  <si>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</si>
  <si>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</si>
  <si>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</si>
  <si>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</si>
  <si>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</si>
  <si>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</si>
  <si>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</si>
  <si>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</si>
  <si>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</si>
  <si>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</si>
  <si>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</si>
  <si>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</si>
  <si>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</si>
  <si>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</si>
  <si>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</si>
  <si>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</si>
  <si>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</si>
  <si>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</si>
  <si>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</si>
  <si>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</si>
  <si>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</si>
  <si>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</si>
  <si>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</si>
  <si>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</si>
  <si>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</si>
  <si>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</si>
  <si>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</si>
  <si>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</si>
  <si>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</si>
  <si>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</si>
  <si>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</si>
  <si>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</si>
  <si>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</si>
  <si>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</si>
  <si>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</si>
  <si>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</si>
  <si>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</si>
  <si>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</si>
  <si>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</si>
  <si>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</si>
  <si>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</si>
  <si>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</si>
  <si>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</si>
  <si>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</si>
  <si>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</si>
  <si>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</si>
  <si>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</si>
  <si>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</si>
  <si>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</si>
  <si>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</si>
  <si>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</si>
  <si>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</si>
  <si>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</si>
  <si>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</si>
  <si>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</si>
  <si>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</si>
  <si>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</si>
  <si>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</si>
  <si>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</si>
  <si>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</si>
  <si>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</si>
  <si>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</si>
  <si>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</si>
  <si>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</si>
  <si>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</si>
  <si>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</si>
  <si>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</si>
  <si>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</si>
  <si>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</si>
  <si>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</si>
  <si>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</si>
  <si>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</si>
  <si>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</si>
  <si>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</si>
  <si>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</si>
  <si>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</si>
  <si>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</si>
  <si>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</si>
  <si>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</si>
  <si>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</si>
  <si>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</si>
  <si>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</si>
  <si>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</si>
  <si>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</si>
  <si>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</si>
  <si>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</si>
  <si>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</si>
  <si>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</si>
  <si>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</si>
  <si>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</si>
  <si>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</si>
  <si>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</si>
  <si>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</si>
  <si>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</si>
  <si>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</si>
  <si>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</si>
  <si>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</si>
  <si>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</si>
  <si>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</si>
  <si>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</si>
  <si>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</si>
  <si>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</si>
  <si>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</si>
  <si>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</si>
  <si>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</si>
  <si>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</si>
  <si>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</si>
  <si>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</si>
  <si>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</si>
  <si>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</si>
  <si>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</si>
  <si>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</si>
  <si>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</si>
  <si>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</si>
  <si>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</si>
  <si>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</si>
  <si>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</si>
  <si>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</si>
  <si>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</si>
  <si>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</si>
  <si>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</si>
  <si>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</si>
  <si>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</si>
  <si>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</si>
  <si>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</si>
  <si>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</si>
  <si>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</si>
  <si>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</si>
  <si>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</si>
  <si>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</si>
  <si>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</si>
  <si>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</si>
  <si>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</si>
  <si>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</si>
  <si>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</si>
  <si>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</si>
  <si>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</si>
  <si>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</si>
  <si>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</si>
  <si>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</si>
  <si>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</si>
  <si>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</si>
  <si>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</si>
  <si>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</si>
  <si>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</si>
  <si>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</si>
  <si>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</si>
  <si>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</si>
  <si>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</si>
  <si>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</si>
  <si>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</si>
  <si>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</si>
  <si>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</si>
  <si>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</si>
  <si>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</si>
  <si>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</si>
  <si>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</si>
  <si>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</si>
  <si>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</si>
  <si>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</si>
  <si>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</si>
  <si>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</si>
  <si>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</si>
  <si>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</si>
  <si>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</si>
  <si>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</si>
  <si>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</si>
  <si>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</si>
  <si>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</si>
  <si>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</si>
  <si>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</si>
  <si>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</si>
  <si>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</si>
  <si>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</si>
  <si>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</si>
  <si>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</si>
  <si>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</si>
  <si>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</si>
  <si>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</si>
  <si>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</si>
  <si>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</si>
  <si>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</si>
  <si>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</si>
  <si>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</si>
  <si>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</si>
  <si>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</si>
  <si>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</si>
  <si>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</si>
  <si>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</si>
  <si>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</si>
  <si>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</si>
  <si>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</si>
  <si>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</si>
  <si>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</si>
  <si>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</si>
  <si>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</si>
  <si>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</si>
  <si>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</si>
  <si>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</si>
  <si>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</si>
  <si>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</si>
  <si>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</si>
  <si>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</si>
  <si>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</si>
  <si>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</si>
  <si>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</si>
  <si>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</si>
  <si>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</si>
  <si>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</si>
  <si>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</si>
  <si>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</si>
  <si>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</si>
  <si>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</si>
  <si>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</si>
  <si>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</si>
  <si>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</si>
  <si>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</si>
  <si>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</si>
  <si>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</si>
  <si>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</si>
  <si>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</si>
  <si>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</si>
  <si>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</si>
  <si>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</si>
  <si>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</si>
  <si>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</si>
  <si>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</si>
  <si>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</si>
  <si>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</si>
  <si>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</si>
  <si>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</si>
  <si>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</si>
  <si>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</si>
  <si>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</si>
  <si>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</si>
  <si>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</si>
  <si>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</si>
  <si>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</si>
  <si>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</si>
  <si>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</si>
  <si>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</si>
  <si>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</si>
  <si>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</si>
  <si>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</si>
  <si>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</si>
  <si>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</si>
  <si>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</si>
  <si>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</si>
  <si>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</si>
  <si>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</si>
  <si>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</si>
  <si>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</si>
  <si>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</si>
  <si>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</si>
  <si>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</si>
  <si>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</si>
  <si>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</si>
  <si>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</si>
  <si>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</si>
  <si>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</si>
  <si>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</si>
  <si>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</si>
  <si>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</si>
  <si>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</si>
  <si>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</si>
  <si>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</si>
  <si>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</si>
  <si>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</si>
  <si>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</si>
  <si>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</si>
  <si>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</si>
  <si>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</si>
  <si>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</si>
  <si>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</si>
  <si>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</si>
  <si>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</si>
  <si>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</si>
  <si>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</si>
  <si>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</si>
  <si>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</si>
  <si>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</si>
  <si>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</si>
  <si>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</si>
  <si>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</si>
  <si>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</si>
  <si>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</si>
  <si>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</si>
  <si>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</si>
  <si>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</si>
  <si>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</si>
  <si>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</si>
  <si>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</si>
  <si>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</si>
  <si>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</si>
  <si>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</si>
  <si>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</si>
  <si>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</si>
  <si>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</si>
  <si>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</si>
  <si>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</si>
  <si>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</si>
  <si>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</si>
  <si>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</si>
  <si>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</si>
  <si>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</si>
  <si>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</si>
  <si>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</si>
  <si>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</si>
  <si>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</si>
  <si>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</si>
  <si>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</si>
  <si>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</si>
  <si>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</si>
  <si>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</si>
  <si>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</si>
  <si>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</si>
  <si>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</si>
  <si>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</si>
  <si>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</si>
  <si>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</si>
  <si>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</si>
  <si>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</si>
  <si>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</si>
  <si>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</si>
  <si>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</si>
  <si>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</si>
  <si>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</si>
  <si>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</si>
  <si>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</si>
  <si>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</si>
  <si>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</si>
  <si>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</si>
  <si>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</si>
  <si>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</si>
  <si>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</si>
  <si>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</si>
  <si>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</si>
  <si>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</si>
  <si>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</si>
  <si>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</si>
  <si>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</si>
  <si>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</si>
  <si>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</si>
  <si>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</si>
  <si>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</si>
  <si>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</si>
  <si>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</si>
  <si>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</si>
  <si>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</si>
  <si>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</si>
  <si>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</si>
  <si>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</si>
  <si>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</si>
  <si>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</si>
  <si>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</si>
  <si>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</si>
  <si>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</si>
  <si>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</si>
  <si>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</si>
  <si>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</si>
  <si>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</si>
  <si>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</si>
  <si>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</si>
  <si>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</si>
  <si>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</si>
  <si>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</si>
  <si>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</si>
  <si>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</si>
  <si>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</si>
  <si>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</si>
  <si>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</si>
  <si>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</si>
  <si>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</si>
  <si>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</si>
  <si>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</si>
  <si>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</si>
  <si>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</si>
  <si>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</si>
  <si>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</si>
  <si>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</si>
  <si>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</si>
  <si>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</si>
  <si>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</si>
  <si>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</si>
  <si>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</si>
  <si>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</si>
  <si>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</si>
  <si>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</si>
  <si>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</si>
  <si>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</si>
  <si>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</si>
  <si>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</si>
  <si>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</si>
  <si>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</si>
  <si>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</si>
  <si>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</si>
  <si>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</si>
  <si>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</si>
  <si>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</si>
  <si>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</si>
  <si>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</si>
  <si>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</si>
  <si>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</si>
  <si>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</si>
  <si>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</si>
  <si>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</si>
  <si>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</si>
  <si>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</si>
  <si>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</si>
  <si>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</si>
  <si>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</si>
  <si>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</si>
  <si>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</si>
  <si>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</si>
  <si>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</si>
  <si>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</si>
  <si>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</si>
  <si>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</si>
  <si>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</si>
  <si>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</si>
  <si>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</si>
  <si>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</si>
  <si>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</si>
  <si>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</si>
  <si>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</si>
  <si>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</si>
  <si>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</si>
  <si>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</si>
  <si>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</si>
  <si>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</si>
  <si>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</si>
  <si>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</si>
  <si>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</si>
  <si>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</si>
  <si>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</si>
  <si>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</si>
  <si>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</si>
  <si>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</si>
  <si>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</si>
  <si>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</si>
  <si>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</si>
  <si>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</si>
  <si>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</si>
  <si>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</si>
  <si>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</si>
  <si>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</si>
  <si>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</si>
  <si>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</si>
  <si>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</si>
  <si>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</si>
  <si>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</si>
  <si>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</si>
  <si>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</si>
  <si>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</si>
  <si>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</si>
  <si>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</si>
  <si>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</si>
  <si>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</si>
  <si>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</si>
  <si>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</si>
  <si>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</si>
  <si>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</si>
  <si>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</si>
  <si>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</si>
  <si>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</si>
  <si>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</si>
  <si>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</si>
  <si>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</si>
  <si>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</si>
  <si>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</si>
  <si>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</si>
  <si>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</si>
  <si>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</si>
  <si>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</si>
  <si>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</si>
  <si>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</si>
  <si>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</si>
  <si>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</si>
  <si>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</si>
  <si>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</si>
  <si>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</si>
  <si>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</si>
  <si>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</si>
  <si>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</si>
  <si>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</si>
  <si>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</si>
  <si>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</si>
  <si>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</si>
  <si>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</si>
  <si>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</si>
  <si>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</si>
  <si>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</si>
  <si>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</si>
  <si>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</si>
  <si>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</si>
  <si>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</si>
  <si>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</si>
  <si>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</si>
  <si>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</si>
  <si>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</si>
  <si>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</si>
  <si>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</si>
  <si>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</si>
  <si>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</si>
  <si>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</si>
  <si>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</si>
  <si>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</si>
  <si>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</si>
  <si>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</si>
  <si>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</si>
  <si>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</si>
  <si>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</si>
  <si>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</si>
  <si>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</si>
  <si>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</si>
  <si>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</si>
  <si>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</si>
  <si>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</si>
  <si>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</si>
  <si>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</si>
  <si>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</si>
  <si>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</si>
  <si>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</si>
  <si>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</si>
  <si>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</si>
  <si>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</si>
  <si>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</si>
  <si>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</si>
  <si>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</si>
  <si>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</si>
  <si>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</si>
  <si>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</si>
  <si>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</si>
  <si>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</si>
  <si>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</si>
  <si>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</si>
  <si>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</si>
  <si>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</si>
  <si>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</si>
  <si>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</si>
  <si>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</si>
  <si>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</si>
  <si>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</si>
  <si>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</si>
  <si>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</si>
  <si>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</si>
  <si>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</si>
  <si>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</si>
  <si>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</si>
  <si>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</si>
  <si>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</si>
  <si>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</si>
  <si>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</si>
  <si>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</si>
  <si>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</si>
  <si>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</si>
  <si>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</si>
  <si>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</si>
  <si>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</si>
  <si>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</si>
  <si>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</si>
  <si>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</si>
  <si>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</si>
  <si>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</si>
  <si>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</si>
  <si>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</si>
  <si>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</si>
  <si>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</si>
  <si>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</si>
  <si>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</si>
  <si>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</si>
  <si>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</si>
  <si>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</si>
  <si>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</si>
  <si>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</si>
  <si>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</si>
  <si>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</si>
  <si>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</si>
  <si>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</si>
  <si>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</si>
  <si>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</si>
  <si>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</si>
  <si>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</si>
  <si>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</si>
  <si>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</si>
  <si>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</si>
  <si>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</si>
  <si>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</si>
  <si>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</si>
  <si>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</si>
  <si>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</si>
  <si>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</si>
  <si>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</si>
  <si>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</si>
  <si>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</si>
  <si>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</si>
  <si>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</si>
  <si>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</si>
  <si>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</si>
  <si>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</si>
  <si>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</si>
  <si>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</si>
  <si>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</si>
  <si>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</si>
  <si>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</si>
  <si>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</si>
  <si>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</si>
  <si>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</si>
  <si>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</si>
  <si>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</si>
  <si>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</si>
  <si>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</si>
  <si>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</si>
  <si>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</si>
  <si>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</si>
  <si>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</si>
  <si>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</si>
  <si>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</si>
  <si>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</si>
  <si>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</si>
  <si>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</si>
  <si>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</si>
  <si>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</si>
  <si>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</si>
  <si>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</si>
  <si>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</si>
  <si>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</si>
  <si>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</si>
  <si>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</si>
  <si>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</si>
  <si>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</si>
  <si>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</si>
  <si>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</si>
  <si>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</si>
  <si>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</si>
  <si>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</si>
  <si>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</si>
  <si>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</si>
  <si>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</si>
  <si>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</si>
  <si>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</si>
  <si>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</si>
  <si>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</si>
  <si>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</si>
  <si>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</si>
  <si>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</si>
  <si>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</si>
  <si>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</si>
  <si>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</si>
  <si>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</si>
  <si>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</si>
  <si>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</si>
  <si>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</si>
  <si>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</si>
  <si>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</si>
  <si>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</si>
  <si>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</si>
  <si>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</si>
  <si>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</si>
  <si>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</si>
  <si>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</si>
  <si>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</si>
  <si>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</si>
  <si>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</si>
  <si>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</si>
  <si>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</si>
  <si>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</si>
  <si>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</si>
  <si>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</si>
  <si>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</si>
  <si>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</si>
  <si>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</si>
  <si>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</si>
  <si>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</si>
  <si>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</si>
  <si>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</si>
  <si>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</si>
  <si>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</si>
  <si>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</si>
  <si>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</si>
  <si>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</si>
  <si>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</si>
  <si>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</si>
  <si>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</si>
  <si>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</si>
  <si>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</si>
  <si>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</si>
  <si>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</si>
  <si>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</si>
  <si>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</si>
  <si>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</si>
  <si>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</si>
  <si>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</si>
  <si>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</si>
  <si>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</si>
  <si>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</si>
  <si>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</si>
  <si>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</si>
  <si>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</si>
  <si>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</si>
  <si>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</si>
  <si>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</si>
  <si>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</si>
  <si>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</si>
  <si>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</si>
  <si>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</si>
  <si>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</si>
  <si>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</si>
  <si>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</si>
  <si>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</si>
  <si>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</si>
  <si>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</si>
  <si>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</si>
  <si>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</si>
  <si>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</si>
  <si>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</si>
  <si>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</si>
  <si>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</si>
  <si>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</si>
  <si>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</si>
  <si>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</si>
  <si>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</si>
  <si>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</si>
  <si>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</si>
  <si>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</si>
  <si>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</si>
  <si>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</si>
  <si>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</si>
  <si>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</si>
  <si>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</si>
  <si>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</si>
  <si>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</si>
  <si>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</si>
  <si>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</si>
  <si>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</si>
  <si>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</si>
  <si>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</si>
  <si>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</si>
  <si>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</si>
  <si>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</si>
  <si>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</si>
  <si>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</si>
  <si>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</si>
  <si>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</si>
  <si>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</si>
  <si>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</si>
  <si>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</si>
  <si>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</si>
  <si>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</si>
  <si>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</si>
  <si>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</si>
  <si>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</si>
  <si>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</si>
  <si>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</si>
  <si>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</si>
  <si>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</si>
  <si>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</si>
  <si>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</si>
  <si>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</si>
  <si>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</si>
  <si>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</si>
  <si>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</si>
  <si>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</si>
  <si>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</si>
  <si>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</si>
  <si>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</si>
  <si>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</si>
  <si>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</si>
  <si>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</si>
  <si>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</si>
  <si>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</si>
  <si>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</si>
  <si>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</si>
  <si>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</si>
  <si>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</si>
  <si>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</si>
  <si>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</si>
  <si>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</si>
  <si>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</si>
  <si>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</si>
  <si>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</si>
  <si>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</si>
  <si>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</si>
  <si>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</si>
  <si>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</si>
  <si>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</si>
  <si>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</si>
  <si>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</si>
  <si>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</si>
  <si>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</si>
  <si>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</si>
  <si>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</si>
  <si>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</si>
  <si>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</si>
  <si>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</si>
  <si>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</si>
  <si>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</si>
  <si>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</si>
  <si>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</si>
  <si>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</si>
  <si>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</si>
  <si>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</si>
  <si>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</si>
  <si>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</si>
  <si>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</si>
  <si>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</si>
  <si>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</si>
  <si>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</si>
  <si>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</si>
  <si>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</si>
  <si>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</si>
  <si>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</si>
  <si>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</si>
  <si>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</si>
  <si>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</si>
  <si>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</si>
  <si>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</si>
  <si>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</si>
  <si>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</si>
  <si>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</si>
  <si>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</si>
  <si>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</si>
  <si>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</si>
  <si>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</si>
  <si>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</si>
  <si>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</si>
  <si>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</si>
  <si>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</si>
  <si>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</si>
  <si>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</si>
  <si>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</si>
  <si>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</si>
  <si>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</si>
  <si>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</si>
  <si>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</si>
  <si>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</si>
  <si>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</si>
  <si>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</si>
  <si>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</si>
  <si>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</si>
  <si>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</si>
  <si>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</si>
  <si>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</si>
  <si>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</si>
  <si>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</si>
  <si>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</si>
  <si>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</si>
  <si>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</si>
  <si>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</si>
  <si>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</si>
  <si>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</si>
  <si>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</si>
  <si>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</si>
  <si>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</si>
  <si>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</si>
  <si>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</si>
  <si>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</si>
  <si>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</si>
  <si>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</si>
  <si>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</si>
  <si>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</si>
  <si>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</si>
  <si>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</si>
  <si>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</si>
  <si>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</si>
  <si>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</si>
  <si>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</si>
  <si>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</si>
  <si>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</si>
  <si>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</si>
  <si>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</si>
  <si>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</si>
  <si>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</si>
  <si>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</si>
  <si>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</si>
  <si>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</si>
  <si>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</si>
  <si>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</si>
  <si>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</si>
  <si>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</si>
  <si>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</si>
  <si>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</si>
  <si>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</si>
  <si>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</si>
  <si>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</si>
  <si>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</si>
  <si>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</si>
  <si>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</si>
  <si>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</si>
  <si>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</si>
  <si>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</si>
  <si>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</si>
  <si>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</si>
  <si>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</si>
  <si>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</si>
  <si>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</si>
  <si>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</si>
  <si>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</si>
  <si>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</si>
  <si>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</si>
  <si>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</si>
  <si>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</si>
  <si>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</si>
  <si>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</si>
  <si>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</si>
  <si>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</si>
  <si>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</si>
  <si>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</si>
  <si>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</si>
  <si>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</si>
  <si>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</si>
  <si>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</si>
  <si>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</si>
  <si>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</si>
  <si>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</si>
  <si>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</si>
  <si>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</si>
  <si>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</si>
  <si>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</si>
  <si>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</si>
  <si>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</si>
  <si>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</si>
  <si>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</si>
  <si>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</si>
  <si>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</si>
  <si>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</si>
  <si>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</si>
  <si>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</si>
  <si>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</si>
  <si>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</si>
  <si>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</si>
  <si>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</si>
  <si>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</si>
  <si>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</si>
  <si>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</si>
  <si>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</si>
  <si>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</si>
  <si>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</si>
  <si>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</si>
  <si>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</si>
  <si>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</si>
  <si>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</si>
  <si>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</si>
  <si>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</si>
  <si>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</si>
  <si>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</si>
  <si>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</si>
  <si>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</si>
  <si>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</si>
  <si>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</si>
  <si>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</si>
  <si>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</si>
  <si>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</si>
  <si>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</si>
  <si>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</si>
  <si>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</si>
  <si>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</si>
  <si>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</si>
  <si>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</si>
  <si>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</si>
  <si>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</si>
  <si>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</si>
  <si>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</si>
  <si>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</si>
  <si>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</si>
  <si>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</si>
  <si>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</si>
  <si>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</si>
  <si>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</si>
  <si>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</si>
  <si>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</si>
  <si>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</si>
  <si>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</si>
  <si>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</si>
  <si>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</si>
  <si>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</si>
  <si>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</si>
  <si>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</si>
  <si>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</si>
  <si>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</si>
  <si>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</si>
  <si>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</si>
  <si>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</si>
  <si>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</si>
  <si>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</si>
  <si>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</si>
  <si>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</si>
  <si>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</si>
  <si>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</si>
  <si>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</si>
  <si>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</si>
  <si>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</si>
  <si>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</si>
  <si>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</si>
  <si>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</si>
  <si>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</si>
  <si>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</si>
  <si>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</si>
  <si>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</si>
  <si>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</si>
  <si>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</si>
  <si>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</si>
  <si>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</si>
  <si>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</si>
  <si>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</si>
  <si>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</si>
  <si>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</si>
  <si>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</si>
  <si>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</si>
  <si>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</si>
  <si>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</si>
  <si>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</si>
  <si>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</si>
  <si>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</si>
  <si>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</si>
  <si>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</si>
  <si>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</si>
  <si>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</si>
  <si>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</si>
  <si>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</si>
  <si>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</si>
  <si>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</si>
  <si>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</si>
  <si>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</si>
  <si>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</si>
  <si>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</si>
  <si>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</si>
  <si>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</si>
  <si>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</si>
  <si>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</si>
  <si>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</si>
  <si>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</si>
  <si>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</si>
  <si>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</si>
  <si>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</si>
  <si>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</si>
  <si>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</si>
  <si>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</si>
  <si>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</si>
  <si>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</si>
  <si>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</si>
  <si>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</si>
  <si>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</si>
  <si>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</si>
  <si>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</si>
  <si>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</si>
  <si>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</si>
  <si>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</si>
  <si>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</si>
  <si>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</si>
  <si>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</si>
  <si>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</si>
  <si>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</si>
  <si>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</si>
  <si>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</si>
  <si>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</si>
  <si>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</si>
  <si>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</si>
  <si>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</si>
  <si>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</si>
  <si>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</si>
  <si>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</si>
  <si>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</si>
  <si>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</si>
  <si>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</si>
  <si>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</si>
  <si>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</si>
  <si>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</si>
  <si>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</si>
  <si>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</si>
  <si>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</si>
  <si>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</si>
  <si>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</si>
  <si>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</si>
  <si>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</si>
  <si>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</si>
  <si>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</si>
  <si>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</si>
  <si>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</si>
  <si>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</si>
  <si>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</si>
  <si>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</si>
  <si>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</si>
  <si>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</si>
  <si>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</si>
  <si>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</si>
  <si>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</si>
  <si>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</si>
  <si>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</si>
  <si>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</si>
  <si>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</si>
  <si>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</si>
  <si>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</si>
  <si>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</si>
  <si>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</si>
  <si>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</si>
  <si>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</si>
  <si>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</si>
  <si>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</si>
  <si>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</si>
  <si>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</si>
  <si>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</si>
  <si>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</si>
  <si>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</si>
  <si>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</si>
  <si>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</si>
  <si>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</si>
  <si>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</si>
  <si>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</si>
  <si>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</si>
  <si>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</si>
  <si>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</si>
  <si>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</si>
  <si>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</si>
  <si>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</si>
  <si>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</si>
  <si>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</si>
  <si>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</si>
  <si>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</si>
  <si>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</si>
  <si>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</si>
  <si>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</si>
  <si>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</si>
  <si>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</si>
  <si>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</si>
  <si>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</si>
  <si>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</si>
  <si>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</si>
  <si>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</si>
  <si>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</si>
  <si>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</si>
  <si>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</si>
  <si>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</si>
  <si>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</si>
  <si>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</si>
  <si>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</si>
  <si>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</si>
  <si>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</si>
  <si>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</si>
  <si>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</si>
  <si>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</si>
  <si>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</si>
  <si>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</si>
  <si>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</si>
  <si>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</si>
  <si>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</si>
  <si>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</si>
  <si>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</si>
  <si>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</si>
  <si>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</si>
  <si>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</si>
  <si>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</si>
  <si>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</si>
  <si>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</si>
  <si>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</si>
  <si>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</si>
  <si>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</si>
  <si>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</si>
  <si>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</si>
  <si>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</si>
  <si>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</si>
  <si>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</si>
  <si>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</si>
  <si>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</si>
  <si>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</si>
  <si>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</si>
  <si>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</si>
  <si>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</si>
  <si>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</si>
  <si>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</si>
  <si>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</si>
  <si>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</si>
  <si>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</si>
  <si>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</si>
  <si>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</si>
  <si>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</si>
  <si>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</si>
  <si>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</si>
  <si>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</si>
  <si>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</si>
  <si>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</si>
  <si>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</si>
  <si>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</si>
  <si>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</si>
  <si>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</si>
  <si>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</si>
  <si>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</si>
  <si>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</si>
  <si>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</si>
  <si>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</si>
  <si>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</si>
  <si>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</si>
  <si>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</si>
  <si>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</si>
  <si>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</si>
  <si>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</si>
  <si>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</si>
  <si>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</si>
  <si>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</si>
  <si>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</si>
  <si>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</si>
  <si>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</si>
  <si>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</si>
  <si>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</si>
  <si>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</si>
  <si>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</si>
  <si>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</si>
  <si>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</si>
  <si>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</si>
  <si>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</si>
  <si>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</si>
  <si>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</si>
  <si>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</si>
  <si>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</si>
  <si>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</si>
  <si>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</si>
  <si>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</si>
  <si>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</si>
  <si>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</si>
  <si>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</si>
  <si>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</si>
  <si>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</si>
  <si>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</si>
  <si>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</si>
  <si>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</si>
  <si>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</si>
  <si>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</si>
  <si>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</si>
  <si>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</si>
  <si>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</si>
  <si>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</si>
  <si>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</si>
  <si>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</si>
  <si>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</si>
  <si>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</si>
  <si>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</si>
  <si>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</si>
  <si>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</si>
  <si>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</si>
  <si>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</si>
  <si>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</si>
  <si>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</si>
  <si>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</si>
  <si>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</si>
  <si>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</si>
  <si>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</si>
  <si>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</si>
  <si>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</si>
  <si>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</si>
  <si>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</si>
  <si>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</si>
  <si>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</si>
  <si>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</si>
  <si>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</si>
  <si>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</si>
  <si>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</si>
  <si>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</si>
  <si>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</si>
  <si>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</si>
  <si>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</si>
  <si>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</si>
  <si>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</si>
  <si>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</si>
  <si>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</si>
  <si>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</si>
  <si>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</si>
  <si>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</si>
  <si>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</si>
  <si>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</si>
  <si>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</si>
  <si>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</si>
  <si>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</si>
  <si>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</si>
  <si>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</si>
  <si>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</si>
  <si>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</si>
  <si>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</si>
  <si>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</si>
  <si>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</si>
  <si>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</si>
  <si>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</si>
  <si>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</si>
  <si>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</si>
  <si>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</si>
  <si>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</si>
  <si>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</si>
  <si>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</si>
  <si>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</si>
  <si>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</si>
  <si>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</si>
  <si>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</si>
  <si>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</si>
  <si>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</si>
  <si>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</si>
  <si>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</si>
  <si>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</si>
  <si>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</si>
  <si>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</si>
  <si>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</si>
  <si>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</si>
  <si>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</si>
  <si>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</si>
  <si>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</si>
  <si>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</si>
  <si>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</si>
  <si>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</si>
  <si>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</si>
  <si>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</si>
  <si>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</si>
  <si>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</si>
  <si>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</si>
  <si>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</si>
  <si>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</si>
  <si>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</si>
  <si>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</si>
  <si>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</si>
  <si>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</si>
  <si>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</si>
  <si>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</si>
  <si>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</si>
  <si>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</si>
  <si>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</si>
  <si>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</si>
  <si>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</si>
  <si>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</si>
  <si>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</si>
  <si>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</si>
  <si>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</si>
  <si>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</si>
  <si>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</si>
  <si>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</si>
  <si>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</si>
  <si>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</si>
  <si>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</si>
  <si>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</si>
  <si>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</si>
  <si>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</si>
  <si>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</si>
  <si>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</si>
  <si>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</si>
  <si>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</si>
  <si>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</si>
  <si>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</si>
  <si>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</si>
  <si>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</si>
  <si>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</si>
  <si>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</si>
  <si>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</si>
  <si>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</si>
  <si>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</si>
  <si>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</si>
  <si>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</si>
  <si>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</si>
  <si>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</si>
  <si>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</si>
  <si>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</si>
  <si>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</si>
  <si>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</si>
  <si>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</si>
  <si>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</si>
  <si>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</si>
  <si>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</si>
  <si>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</si>
  <si>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</si>
  <si>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</si>
  <si>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</si>
  <si>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</si>
  <si>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</si>
  <si>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</si>
  <si>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</si>
  <si>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</si>
  <si>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</si>
  <si>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</si>
  <si>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</si>
  <si>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</si>
  <si>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</si>
  <si>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</si>
  <si>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</si>
  <si>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</si>
  <si>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</si>
  <si>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</si>
  <si>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</si>
  <si>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</si>
  <si>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</si>
  <si>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</si>
  <si>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</si>
  <si>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</si>
  <si>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</si>
  <si>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</si>
  <si>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</si>
  <si>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</si>
  <si>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</si>
  <si>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</si>
  <si>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</si>
  <si>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</si>
  <si>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</si>
  <si>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</si>
  <si>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</si>
  <si>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</si>
  <si>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</si>
  <si>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</si>
  <si>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</si>
  <si>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</si>
  <si>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</si>
  <si>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</si>
  <si>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</si>
  <si>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</si>
  <si>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</si>
  <si>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</si>
  <si>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</si>
  <si>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</si>
  <si>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</si>
  <si>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</si>
  <si>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</si>
  <si>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</si>
  <si>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</si>
  <si>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</si>
  <si>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</si>
  <si>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</si>
  <si>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</si>
  <si>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</si>
  <si>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</si>
  <si>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</si>
  <si>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</si>
  <si>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</si>
  <si>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</si>
  <si>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</si>
  <si>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</si>
  <si>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</si>
  <si>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</si>
  <si>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</si>
  <si>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</si>
  <si>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</si>
  <si>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</si>
  <si>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</si>
  <si>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</si>
  <si>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</si>
  <si>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</si>
  <si>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</si>
  <si>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</si>
  <si>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</si>
  <si>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</si>
  <si>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</si>
  <si>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</si>
  <si>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</si>
  <si>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</si>
  <si>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</si>
  <si>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</si>
  <si>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</si>
  <si>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</si>
  <si>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</si>
  <si>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</si>
  <si>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</si>
  <si>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</si>
  <si>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</si>
  <si>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</si>
  <si>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</si>
  <si>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</si>
  <si>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</si>
  <si>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</si>
  <si>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</si>
  <si>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</si>
  <si>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</si>
  <si>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</si>
  <si>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</si>
  <si>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</si>
  <si>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</si>
  <si>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</si>
  <si>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</si>
  <si>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</si>
  <si>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</si>
  <si>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</si>
  <si>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</si>
  <si>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</si>
  <si>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</si>
  <si>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</si>
  <si>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</si>
  <si>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</si>
  <si>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</si>
  <si>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</si>
  <si>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</si>
  <si>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</si>
  <si>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</si>
  <si>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</si>
  <si>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</si>
  <si>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</si>
  <si>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</si>
  <si>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</si>
  <si>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</si>
  <si>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</si>
  <si>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</si>
  <si>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</si>
  <si>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</si>
  <si>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</si>
  <si>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</si>
  <si>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</si>
  <si>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</si>
  <si>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</si>
  <si>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</si>
  <si>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</si>
  <si>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</si>
  <si>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</si>
  <si>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</si>
  <si>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</si>
  <si>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</si>
  <si>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</si>
  <si>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</si>
  <si>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</si>
  <si>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</si>
  <si>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</si>
  <si>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</si>
  <si>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</si>
  <si>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</si>
  <si>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</si>
  <si>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</si>
  <si>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</si>
  <si>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</si>
  <si>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</si>
  <si>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</si>
  <si>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</si>
  <si>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</si>
  <si>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</si>
  <si>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</si>
  <si>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</si>
  <si>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</si>
  <si>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</si>
  <si>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</si>
  <si>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</si>
  <si>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</si>
  <si>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</si>
  <si>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</si>
  <si>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</si>
  <si>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</si>
  <si>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</si>
  <si>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</si>
  <si>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</si>
  <si>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</si>
  <si>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</si>
  <si>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</si>
  <si>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</si>
  <si>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</si>
  <si>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</si>
  <si>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</si>
  <si>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</si>
  <si>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</si>
  <si>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</si>
  <si>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</si>
  <si>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</si>
  <si>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</si>
  <si>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</si>
  <si>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</si>
  <si>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</si>
  <si>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</si>
  <si>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</si>
  <si>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</si>
  <si>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</si>
  <si>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</si>
  <si>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</si>
  <si>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</si>
  <si>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</si>
  <si>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</si>
  <si>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</si>
  <si>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</si>
  <si>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</si>
  <si>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</si>
  <si>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</si>
  <si>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</si>
  <si>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</si>
  <si>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</si>
  <si>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</si>
  <si>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</si>
  <si>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</si>
  <si>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</si>
  <si>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</si>
  <si>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</si>
  <si>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</si>
  <si>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</si>
  <si>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</si>
  <si>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</si>
  <si>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</si>
  <si>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</si>
  <si>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</si>
  <si>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</si>
  <si>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</si>
  <si>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</si>
  <si>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</si>
  <si>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</si>
  <si>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</si>
  <si>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</si>
  <si>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</si>
  <si>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</si>
  <si>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</si>
  <si>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</si>
  <si>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</si>
  <si>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</si>
  <si>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</si>
  <si>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</si>
  <si>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</si>
  <si>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</si>
  <si>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</si>
  <si>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</si>
  <si>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</si>
  <si>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</si>
  <si>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</si>
  <si>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</si>
  <si>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</si>
  <si>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</si>
  <si>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</si>
  <si>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</si>
  <si>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</si>
  <si>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</si>
  <si>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</si>
  <si>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</si>
  <si>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</si>
  <si>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</si>
  <si>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</si>
  <si>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</si>
  <si>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</si>
  <si>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</si>
  <si>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</si>
  <si>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</si>
  <si>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</si>
  <si>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</si>
  <si>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</si>
  <si>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</si>
  <si>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</si>
  <si>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</si>
  <si>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</si>
  <si>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</si>
  <si>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</si>
  <si>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</si>
  <si>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</si>
  <si>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</si>
  <si>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</si>
  <si>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</si>
  <si>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</si>
  <si>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</si>
  <si>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</si>
  <si>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</si>
  <si>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</si>
  <si>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</si>
  <si>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</si>
  <si>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</si>
  <si>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</si>
  <si>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</si>
  <si>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</si>
  <si>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</si>
  <si>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</si>
  <si>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</si>
  <si>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</si>
  <si>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</si>
  <si>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</si>
  <si>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</si>
  <si>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</si>
  <si>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</si>
  <si>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</si>
  <si>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</si>
  <si>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</si>
  <si>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</si>
  <si>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</si>
  <si>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</si>
  <si>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</si>
  <si>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</si>
  <si>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</si>
  <si>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</si>
  <si>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</si>
  <si>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</si>
  <si>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</si>
  <si>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</si>
  <si>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</si>
  <si>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</si>
  <si>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</si>
  <si>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</si>
  <si>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</si>
  <si>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</si>
  <si>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</si>
  <si>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</si>
  <si>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</si>
  <si>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</si>
  <si>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</si>
  <si>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</si>
  <si>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</si>
  <si>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</si>
  <si>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</si>
  <si>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</si>
  <si>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</si>
  <si>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</si>
  <si>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</si>
  <si>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</si>
  <si>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</si>
  <si>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</si>
  <si>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</si>
  <si>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</si>
  <si>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</si>
  <si>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</si>
  <si>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</si>
  <si>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</si>
  <si>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</si>
  <si>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</si>
  <si>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</si>
  <si>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</si>
  <si>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</si>
  <si>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</si>
  <si>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</si>
  <si>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</si>
  <si>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</si>
  <si>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</si>
  <si>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</si>
  <si>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</si>
  <si>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</si>
  <si>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</si>
  <si>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</si>
  <si>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</si>
  <si>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</si>
  <si>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</si>
  <si>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</si>
  <si>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</si>
  <si>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</si>
  <si>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</si>
  <si>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</si>
  <si>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</si>
  <si>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</si>
  <si>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</si>
  <si>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</si>
  <si>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</si>
  <si>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</si>
  <si>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</si>
  <si>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</si>
  <si>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</si>
  <si>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</si>
  <si>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</si>
  <si>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</si>
  <si>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</si>
  <si>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</si>
  <si>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</si>
  <si>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</si>
  <si>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</si>
  <si>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</si>
  <si>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</si>
  <si>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</si>
  <si>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</si>
  <si>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</si>
  <si>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</si>
  <si>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</si>
  <si>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</si>
  <si>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</si>
  <si>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</si>
  <si>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</si>
  <si>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</si>
  <si>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</si>
  <si>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</si>
  <si>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</si>
  <si>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</si>
  <si>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</si>
  <si>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</si>
  <si>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</si>
  <si>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</si>
  <si>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</si>
  <si>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</si>
  <si>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</si>
  <si>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</si>
  <si>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</si>
  <si>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</si>
  <si>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</si>
  <si>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</si>
  <si>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</si>
  <si>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</si>
  <si>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</si>
  <si>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</si>
  <si>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</si>
  <si>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</si>
  <si>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</si>
  <si>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</si>
  <si>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</si>
  <si>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</si>
  <si>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</si>
  <si>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</si>
  <si>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</si>
  <si>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</si>
  <si>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</si>
  <si>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</si>
  <si>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</si>
  <si>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</si>
  <si>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</si>
  <si>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</si>
  <si>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</si>
  <si>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</si>
  <si>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</si>
  <si>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</si>
  <si>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</si>
  <si>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</si>
  <si>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</si>
  <si>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</si>
  <si>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</si>
  <si>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</si>
  <si>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</si>
  <si>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</si>
  <si>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</si>
  <si>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</si>
  <si>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</si>
  <si>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</si>
  <si>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</si>
  <si>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</si>
  <si>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</si>
  <si>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</si>
  <si>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</si>
  <si>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</si>
  <si>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</si>
  <si>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</si>
  <si>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</si>
  <si>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</si>
  <si>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</si>
  <si>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</si>
  <si>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</si>
  <si>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</si>
  <si>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</si>
  <si>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</si>
  <si>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</si>
  <si>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</si>
  <si>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</si>
  <si>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</si>
  <si>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</si>
  <si>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</si>
  <si>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</si>
  <si>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</si>
  <si>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</si>
  <si>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</si>
  <si>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</si>
  <si>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</si>
  <si>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</si>
  <si>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</si>
  <si>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</si>
  <si>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</si>
  <si>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</si>
  <si>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</si>
  <si>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</si>
  <si>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</si>
  <si>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</si>
  <si>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</si>
  <si>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</si>
  <si>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</si>
  <si>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</si>
  <si>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</si>
  <si>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</si>
  <si>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</si>
  <si>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</si>
  <si>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</si>
  <si>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</si>
  <si>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</si>
  <si>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</si>
  <si>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</si>
  <si>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</si>
  <si>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</si>
  <si>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</si>
  <si>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</si>
  <si>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</si>
  <si>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</si>
  <si>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</si>
  <si>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</si>
  <si>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</si>
  <si>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</si>
  <si>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</si>
  <si>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</si>
  <si>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</si>
  <si>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</si>
  <si>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</si>
  <si>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</si>
  <si>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</si>
  <si>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</si>
  <si>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</si>
  <si>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</si>
  <si>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</si>
  <si>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</si>
  <si>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</si>
  <si>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</si>
  <si>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</si>
  <si>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</si>
  <si>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</si>
  <si>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</si>
  <si>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</si>
  <si>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</si>
  <si>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</si>
  <si>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</si>
  <si>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</si>
  <si>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</si>
  <si>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</si>
  <si>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</si>
  <si>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</si>
  <si>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</si>
  <si>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</si>
  <si>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</si>
  <si>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</si>
  <si>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</si>
  <si>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</si>
  <si>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</si>
  <si>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</si>
  <si>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</si>
  <si>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</si>
  <si>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</si>
  <si>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</si>
  <si>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</si>
  <si>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</si>
  <si>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</si>
  <si>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</si>
  <si>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</si>
  <si>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</si>
  <si>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</si>
  <si>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</si>
  <si>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</si>
  <si>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</si>
  <si>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</si>
  <si>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</si>
  <si>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</si>
  <si>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</si>
  <si>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</si>
  <si>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</si>
  <si>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</si>
  <si>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</si>
  <si>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</si>
  <si>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</si>
  <si>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</si>
  <si>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</si>
  <si>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</si>
  <si>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</si>
  <si>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</si>
  <si>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</si>
  <si>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</si>
  <si>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</si>
  <si>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</si>
  <si>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</si>
  <si>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</si>
  <si>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</si>
  <si>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</si>
  <si>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</si>
  <si>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</si>
  <si>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</si>
  <si>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</si>
  <si>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</si>
  <si>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</si>
  <si>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</si>
  <si>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</si>
  <si>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</si>
  <si>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</si>
  <si>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</si>
  <si>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</si>
  <si>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</si>
  <si>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</si>
  <si>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</si>
  <si>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</si>
  <si>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</si>
  <si>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</si>
  <si>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</si>
  <si>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</si>
  <si>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</si>
  <si>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</si>
  <si>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</si>
  <si>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</si>
  <si>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</si>
  <si>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</si>
  <si>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</si>
  <si>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</si>
  <si>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</si>
  <si>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</si>
  <si>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</si>
  <si>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</si>
  <si>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</si>
  <si>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</si>
  <si>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</si>
  <si>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</si>
  <si>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</si>
  <si>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</si>
  <si>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</si>
  <si>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</si>
  <si>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</si>
  <si>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</si>
  <si>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</si>
  <si>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</si>
  <si>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</si>
  <si>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</si>
  <si>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</si>
  <si>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</si>
  <si>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</si>
  <si>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</si>
  <si>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</si>
  <si>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</si>
  <si>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</si>
  <si>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</si>
  <si>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</si>
  <si>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</si>
  <si>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</si>
  <si>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</si>
  <si>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</si>
  <si>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</si>
  <si>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</si>
  <si>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</si>
  <si>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</si>
  <si>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</si>
  <si>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</si>
  <si>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</si>
  <si>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</si>
  <si>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</si>
  <si>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</si>
  <si>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</si>
  <si>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</si>
  <si>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</si>
  <si>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</si>
  <si>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</si>
  <si>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</si>
  <si>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</si>
  <si>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</si>
  <si>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</si>
  <si>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</si>
  <si>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</si>
  <si>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</si>
  <si>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</si>
  <si>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</si>
  <si>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</si>
  <si>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</si>
  <si>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</si>
  <si>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</si>
  <si>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</si>
  <si>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</si>
  <si>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</si>
  <si>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</si>
  <si>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</si>
  <si>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</si>
  <si>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</si>
  <si>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</si>
  <si>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</si>
  <si>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</si>
  <si>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</si>
  <si>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</si>
  <si>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</si>
  <si>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</si>
  <si>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</si>
  <si>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</si>
  <si>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</si>
  <si>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</si>
  <si>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</si>
  <si>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</si>
  <si>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</si>
  <si>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</si>
  <si>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</si>
  <si>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</si>
  <si>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</si>
  <si>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</si>
  <si>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</si>
  <si>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</si>
  <si>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</si>
  <si>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</si>
  <si>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</si>
  <si>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</si>
  <si>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</si>
  <si>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</si>
  <si>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</si>
  <si>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</si>
  <si>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</si>
  <si>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</si>
  <si>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</si>
  <si>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</si>
  <si>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</si>
  <si>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</si>
  <si>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</si>
  <si>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</si>
  <si>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</si>
  <si>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</si>
  <si>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</si>
  <si>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</si>
  <si>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</si>
  <si>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</si>
  <si>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</si>
  <si>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</si>
  <si>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</si>
  <si>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</si>
  <si>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</si>
  <si>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</si>
  <si>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</si>
  <si>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</si>
  <si>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</si>
  <si>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</si>
  <si>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</si>
  <si>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</si>
  <si>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</si>
  <si>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</si>
  <si>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</si>
  <si>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</si>
  <si>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</si>
  <si>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</si>
  <si>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</si>
  <si>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</si>
  <si>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</si>
  <si>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</si>
  <si>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</si>
  <si>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</si>
  <si>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</si>
  <si>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</si>
  <si>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</si>
  <si>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</si>
  <si>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</si>
  <si>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</si>
  <si>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</si>
  <si>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</si>
  <si>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</si>
  <si>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</si>
  <si>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</si>
  <si>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</si>
  <si>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</si>
  <si>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</si>
  <si>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</si>
  <si>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</si>
  <si>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</si>
  <si>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</si>
  <si>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</si>
  <si>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</si>
  <si>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</si>
  <si>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</si>
  <si>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</si>
  <si>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</si>
  <si>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</si>
  <si>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</si>
  <si>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</si>
  <si>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</si>
  <si>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</si>
  <si>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</si>
  <si>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</si>
  <si>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</si>
  <si>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</si>
  <si>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</si>
  <si>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</si>
  <si>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</si>
  <si>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</si>
  <si>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</si>
  <si>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</si>
  <si>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</si>
  <si>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</si>
  <si>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</si>
  <si>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</si>
  <si>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</si>
  <si>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</si>
  <si>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</si>
  <si>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</si>
  <si>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</si>
  <si>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</si>
  <si>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</si>
  <si>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</si>
  <si>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</si>
  <si>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</si>
  <si>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</si>
  <si>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</si>
  <si>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</si>
  <si>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</si>
  <si>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</si>
  <si>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</si>
  <si>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</si>
  <si>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</si>
  <si>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</si>
  <si>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</si>
  <si>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</si>
  <si>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</si>
  <si>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</si>
  <si>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</si>
  <si>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</si>
  <si>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</si>
  <si>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</si>
  <si>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</si>
  <si>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</si>
  <si>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</si>
  <si>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</si>
  <si>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</si>
  <si>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</si>
  <si>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</si>
  <si>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</si>
  <si>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</si>
  <si>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</si>
  <si>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</si>
  <si>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</si>
  <si>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</si>
  <si>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</si>
  <si>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</si>
  <si>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</si>
  <si>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</si>
  <si>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</si>
  <si>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</si>
  <si>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</si>
  <si>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</si>
  <si>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</si>
  <si>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</si>
  <si>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</si>
  <si>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</si>
  <si>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</si>
  <si>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</si>
  <si>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</si>
  <si>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</si>
  <si>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</si>
  <si>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</si>
  <si>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</si>
  <si>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</si>
  <si>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</si>
  <si>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</si>
  <si>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</si>
  <si>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</si>
  <si>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</si>
  <si>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</si>
  <si>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</si>
  <si>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</si>
  <si>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</si>
  <si>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</si>
  <si>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</si>
  <si>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</si>
  <si>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</si>
  <si>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</si>
  <si>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</si>
  <si>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</si>
  <si>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</si>
  <si>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</si>
  <si>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</si>
  <si>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</si>
  <si>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</si>
  <si>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</si>
  <si>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</si>
  <si>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</si>
  <si>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</si>
  <si>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</si>
  <si>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</si>
  <si>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</si>
  <si>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</si>
  <si>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</si>
  <si>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</si>
  <si>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</si>
  <si>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</si>
  <si>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</si>
  <si>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</si>
  <si>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</si>
  <si>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</si>
  <si>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</si>
  <si>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</si>
  <si>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</si>
  <si>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</si>
  <si>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</si>
  <si>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</si>
  <si>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</si>
  <si>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</si>
  <si>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</si>
  <si>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</si>
  <si>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</si>
  <si>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</si>
  <si>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</si>
  <si>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</si>
  <si>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</si>
  <si>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</si>
  <si>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</si>
  <si>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</si>
  <si>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</si>
  <si>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</si>
  <si>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</si>
  <si>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</si>
  <si>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</si>
  <si>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</si>
  <si>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</si>
  <si>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</si>
  <si>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</si>
  <si>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</si>
  <si>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</si>
  <si>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</si>
  <si>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</si>
  <si>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</si>
  <si>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</si>
  <si>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</si>
  <si>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</si>
  <si>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</si>
  <si>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</si>
  <si>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</si>
  <si>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</si>
  <si>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</si>
  <si>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</si>
  <si>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</si>
  <si>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</si>
  <si>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</si>
  <si>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</si>
  <si>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</si>
  <si>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</si>
  <si>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</si>
  <si>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</si>
  <si>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</si>
  <si>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</si>
  <si>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</si>
  <si>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</si>
  <si>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</si>
  <si>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</si>
  <si>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</si>
  <si>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</si>
  <si>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</si>
  <si>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</si>
  <si>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</si>
  <si>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</si>
  <si>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</si>
  <si>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</si>
  <si>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</si>
  <si>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</si>
  <si>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</si>
  <si>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</si>
  <si>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</si>
  <si>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</si>
  <si>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</si>
  <si>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</si>
  <si>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</si>
  <si>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</si>
  <si>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</si>
  <si>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</si>
  <si>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</si>
  <si>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</si>
  <si>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</si>
  <si>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</si>
  <si>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</si>
  <si>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</si>
  <si>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</si>
  <si>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</si>
  <si>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</si>
  <si>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</si>
  <si>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</si>
  <si>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</si>
  <si>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</si>
  <si>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</si>
  <si>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</si>
  <si>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</si>
  <si>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</si>
  <si>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</si>
  <si>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</si>
  <si>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</si>
  <si>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</si>
  <si>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</si>
  <si>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</si>
  <si>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</si>
  <si>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</si>
  <si>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</si>
  <si>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</si>
  <si>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</si>
  <si>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</si>
  <si>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</si>
  <si>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</si>
  <si>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</si>
  <si>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</si>
  <si>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</si>
  <si>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</si>
  <si>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</si>
  <si>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</si>
  <si>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</si>
  <si>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</si>
  <si>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</si>
  <si>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</si>
  <si>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</si>
  <si>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</si>
  <si>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</si>
  <si>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</si>
  <si>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</si>
  <si>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</si>
  <si>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</si>
  <si>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</si>
  <si>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</si>
  <si>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</si>
  <si>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</si>
  <si>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</si>
  <si>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</si>
  <si>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</si>
  <si>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</si>
  <si>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</si>
  <si>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</si>
  <si>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</si>
  <si>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</si>
  <si>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</si>
  <si>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</si>
  <si>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</si>
  <si>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</si>
  <si>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</si>
  <si>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</si>
  <si>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</si>
  <si>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</si>
  <si>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</si>
  <si>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</si>
  <si>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</si>
  <si>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</si>
  <si>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</si>
  <si>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</si>
  <si>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</si>
  <si>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</si>
  <si>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</si>
  <si>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</si>
  <si>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</si>
  <si>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</si>
  <si>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</si>
  <si>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</si>
  <si>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</si>
  <si>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</si>
  <si>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</si>
  <si>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</si>
  <si>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</si>
  <si>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</si>
  <si>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</si>
  <si>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</si>
  <si>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</si>
  <si>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</si>
  <si>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</si>
  <si>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</si>
  <si>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</si>
  <si>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</si>
  <si>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</si>
  <si>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</si>
  <si>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</si>
  <si>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</si>
  <si>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</si>
  <si>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</si>
  <si>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</si>
  <si>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</si>
  <si>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</si>
  <si>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</si>
  <si>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</si>
  <si>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</si>
  <si>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</si>
  <si>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</si>
  <si>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</si>
  <si>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</si>
  <si>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</si>
  <si>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</si>
  <si>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</si>
  <si>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</si>
  <si>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</si>
  <si>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</si>
  <si>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</si>
  <si>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</si>
  <si>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</si>
  <si>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</si>
  <si>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</si>
  <si>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</si>
  <si>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</si>
  <si>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</si>
  <si>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</si>
  <si>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</si>
  <si>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</si>
  <si>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</si>
  <si>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</si>
  <si>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</si>
  <si>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</si>
  <si>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</si>
  <si>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</si>
  <si>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</si>
  <si>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</si>
  <si>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</si>
  <si>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</si>
  <si>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</si>
  <si>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</si>
  <si>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</si>
  <si>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</si>
  <si>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</si>
  <si>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</si>
  <si>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</si>
  <si>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</si>
  <si>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</si>
  <si>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</si>
  <si>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</si>
  <si>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</si>
  <si>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</si>
  <si>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</si>
  <si>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</si>
  <si>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</si>
  <si>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</si>
  <si>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</si>
  <si>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</si>
  <si>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</si>
  <si>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</si>
  <si>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</si>
  <si>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</si>
  <si>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</si>
  <si>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</si>
  <si>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</si>
  <si>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</si>
  <si>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</si>
  <si>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</si>
  <si>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</si>
  <si>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</si>
  <si>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</si>
  <si>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</si>
  <si>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</si>
  <si>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</si>
  <si>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</si>
  <si>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</si>
  <si>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</si>
  <si>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</si>
  <si>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</si>
  <si>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</si>
  <si>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</si>
  <si>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</si>
  <si>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</si>
  <si>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</si>
  <si>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</si>
  <si>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</si>
  <si>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</si>
  <si>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</si>
  <si>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</si>
  <si>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</si>
  <si>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</si>
  <si>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</si>
  <si>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</si>
  <si>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</si>
  <si>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</si>
  <si>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</si>
  <si>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</si>
  <si>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</si>
  <si>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</si>
  <si>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</si>
  <si>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</si>
  <si>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</si>
  <si>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</si>
  <si>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</si>
  <si>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</si>
  <si>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</si>
  <si>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</si>
  <si>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</si>
  <si>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</si>
  <si>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</si>
  <si>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</si>
  <si>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</si>
  <si>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</si>
  <si>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</si>
  <si>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</si>
  <si>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</si>
  <si>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</si>
  <si>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</si>
  <si>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</si>
  <si>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</si>
  <si>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</si>
  <si>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</si>
  <si>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</si>
  <si>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</si>
  <si>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</si>
  <si>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</si>
  <si>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</si>
  <si>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</si>
  <si>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</si>
  <si>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</si>
  <si>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</si>
  <si>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</si>
  <si>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</si>
  <si>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</si>
  <si>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</si>
  <si>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</si>
  <si>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</si>
  <si>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</si>
  <si>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</si>
  <si>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</si>
  <si>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</si>
  <si>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</si>
  <si>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</si>
  <si>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</si>
  <si>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</si>
  <si>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</si>
  <si>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</si>
  <si>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</si>
  <si>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</si>
  <si>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</si>
  <si>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</si>
  <si>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</si>
  <si>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</si>
  <si>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</si>
  <si>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</si>
  <si>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</si>
  <si>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</si>
  <si>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</si>
  <si>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</si>
  <si>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</si>
  <si>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</si>
  <si>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</si>
  <si>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</si>
  <si>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</si>
  <si>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</si>
  <si>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</si>
  <si>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</si>
  <si>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</si>
  <si>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</si>
  <si>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</si>
  <si>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</si>
  <si>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</si>
  <si>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</si>
  <si>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</si>
  <si>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</si>
  <si>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</si>
  <si>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</si>
  <si>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</si>
  <si>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</si>
  <si>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</si>
  <si>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</si>
  <si>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</si>
  <si>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</si>
  <si>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</si>
  <si>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</si>
  <si>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</si>
  <si>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</si>
  <si>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</si>
  <si>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</si>
  <si>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</si>
  <si>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</si>
  <si>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</si>
  <si>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</si>
  <si>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</si>
  <si>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</si>
  <si>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</si>
  <si>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</si>
  <si>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</si>
  <si>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</si>
  <si>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</si>
  <si>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</si>
  <si>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</si>
  <si>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</si>
  <si>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</si>
  <si>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</si>
  <si>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</si>
  <si>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</si>
  <si>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</si>
  <si>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</si>
  <si>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</si>
  <si>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</si>
  <si>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</si>
  <si>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</si>
  <si>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</si>
  <si>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</si>
  <si>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</si>
  <si>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</si>
  <si>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</si>
  <si>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</si>
  <si>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</si>
  <si>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</si>
  <si>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</si>
  <si>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</si>
  <si>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</si>
  <si>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</si>
  <si>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</si>
  <si>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</si>
  <si>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</si>
  <si>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</si>
  <si>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</si>
  <si>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</si>
  <si>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</si>
  <si>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</si>
  <si>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</si>
  <si>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</si>
  <si>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</si>
  <si>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</si>
  <si>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</si>
  <si>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</si>
  <si>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</si>
  <si>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</si>
  <si>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</si>
  <si>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</si>
  <si>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</si>
  <si>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</si>
  <si>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</si>
  <si>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</si>
  <si>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</si>
  <si>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</si>
  <si>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</si>
  <si>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</si>
  <si>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</si>
  <si>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</si>
  <si>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</si>
  <si>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</si>
  <si>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</si>
  <si>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</si>
  <si>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</si>
  <si>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</si>
  <si>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</si>
  <si>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</si>
  <si>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</si>
  <si>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</si>
  <si>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</si>
  <si>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</si>
  <si>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</si>
  <si>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</si>
  <si>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</si>
  <si>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</si>
  <si>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</si>
  <si>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</si>
  <si>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</si>
  <si>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</si>
  <si>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</si>
  <si>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</si>
  <si>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</si>
  <si>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</si>
  <si>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</si>
  <si>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</si>
  <si>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</si>
  <si>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</si>
  <si>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</si>
  <si>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</si>
  <si>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</si>
  <si>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</si>
  <si>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</si>
  <si>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</si>
  <si>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</si>
  <si>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</si>
  <si>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</si>
  <si>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</si>
  <si>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</si>
  <si>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</si>
  <si>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</si>
  <si>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</si>
  <si>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</si>
  <si>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</si>
  <si>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</si>
  <si>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</si>
  <si>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</si>
  <si>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</si>
  <si>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</si>
  <si>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</si>
  <si>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</si>
  <si>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</si>
  <si>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</si>
  <si>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</si>
  <si>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</si>
  <si>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</si>
  <si>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</si>
  <si>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</si>
  <si>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</si>
  <si>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</si>
  <si>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</si>
  <si>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</si>
  <si>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</si>
  <si>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</si>
  <si>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</si>
  <si>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</si>
  <si>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</si>
  <si>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</si>
  <si>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</si>
  <si>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</si>
  <si>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</si>
  <si>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</si>
  <si>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</si>
  <si>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</si>
  <si>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</si>
  <si>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</si>
  <si>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</si>
  <si>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</si>
  <si>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</si>
  <si>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</si>
  <si>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</si>
  <si>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</si>
  <si>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</si>
  <si>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</si>
  <si>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</si>
  <si>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</si>
  <si>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</si>
  <si>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</si>
  <si>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</si>
  <si>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</si>
  <si>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</si>
  <si>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</si>
  <si>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</si>
  <si>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</si>
  <si>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</si>
  <si>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</si>
  <si>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</si>
  <si>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</si>
  <si>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</si>
  <si>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</si>
  <si>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</si>
  <si>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</si>
  <si>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</si>
  <si>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</si>
  <si>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</si>
  <si>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</si>
  <si>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</si>
  <si>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</si>
  <si>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</si>
  <si>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</si>
  <si>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</si>
  <si>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</si>
  <si>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</si>
  <si>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</si>
  <si>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</si>
  <si>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</si>
  <si>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</si>
  <si>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</si>
  <si>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</si>
  <si>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</si>
  <si>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</si>
  <si>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</si>
  <si>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</si>
  <si>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</si>
  <si>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</si>
  <si>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</si>
  <si>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</si>
  <si>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</si>
  <si>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</si>
  <si>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</si>
  <si>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</si>
  <si>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</si>
  <si>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</si>
  <si>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</si>
  <si>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</si>
  <si>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</si>
  <si>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</si>
  <si>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</si>
  <si>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</si>
  <si>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</si>
  <si>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</si>
  <si>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</si>
  <si>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</si>
  <si>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</si>
  <si>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</si>
  <si>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</si>
  <si>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</si>
  <si>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</si>
  <si>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</si>
  <si>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</si>
  <si>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</si>
  <si>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</si>
  <si>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</si>
  <si>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</si>
  <si>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</si>
  <si>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</si>
  <si>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</si>
  <si>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</si>
  <si>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</si>
  <si>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</si>
  <si>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</si>
  <si>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</si>
  <si>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</si>
  <si>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</si>
  <si>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</si>
  <si>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</si>
  <si>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</si>
  <si>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</si>
  <si>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</si>
  <si>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</si>
  <si>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</si>
  <si>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</si>
  <si>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</si>
  <si>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</si>
  <si>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</si>
  <si>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</si>
  <si>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</si>
  <si>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</si>
  <si>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</si>
  <si>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</si>
  <si>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</si>
  <si>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</si>
  <si>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</si>
  <si>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</si>
  <si>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</si>
  <si>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</si>
  <si>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</si>
  <si>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</si>
  <si>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</si>
  <si>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</si>
  <si>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</si>
  <si>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</si>
  <si>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</si>
  <si>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</si>
  <si>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</si>
  <si>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</si>
  <si>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</si>
  <si>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</si>
  <si>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</si>
  <si>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</si>
  <si>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</si>
  <si>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</si>
  <si>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</si>
  <si>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</si>
  <si>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</si>
  <si>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</si>
  <si>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</si>
  <si>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</si>
  <si>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</si>
  <si>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</si>
  <si>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</si>
  <si>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</si>
  <si>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</si>
  <si>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</si>
  <si>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</si>
  <si>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</si>
  <si>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</si>
  <si>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</si>
  <si>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</si>
  <si>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</si>
  <si>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</si>
  <si>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</si>
  <si>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</si>
  <si>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</si>
  <si>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</si>
  <si>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</si>
  <si>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</si>
  <si>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</si>
  <si>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</si>
  <si>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</si>
  <si>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</si>
  <si>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</si>
  <si>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</si>
  <si>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</si>
  <si>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</si>
  <si>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</si>
  <si>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</si>
  <si>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</si>
  <si>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</si>
  <si>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</si>
  <si>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</si>
  <si>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</si>
  <si>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</si>
  <si>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</si>
  <si>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</si>
  <si>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</si>
  <si>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</si>
  <si>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</si>
  <si>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</si>
  <si>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</si>
  <si>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</si>
  <si>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</si>
  <si>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</si>
  <si>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</si>
  <si>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</si>
  <si>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</si>
  <si>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</si>
  <si>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</si>
  <si>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</si>
  <si>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</si>
  <si>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</si>
  <si>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</si>
  <si>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</si>
  <si>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</si>
  <si>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</si>
  <si>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</si>
  <si>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</si>
  <si>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</si>
  <si>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</si>
  <si>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</si>
  <si>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</si>
  <si>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</si>
  <si>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</si>
  <si>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</si>
  <si>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</si>
  <si>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</si>
  <si>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</si>
  <si>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</si>
  <si>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</si>
  <si>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</si>
  <si>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</si>
  <si>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</si>
  <si>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</si>
  <si>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</si>
  <si>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</si>
  <si>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</si>
  <si>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</si>
  <si>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</si>
  <si>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</si>
  <si>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</si>
  <si>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</si>
  <si>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</si>
  <si>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</si>
  <si>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</si>
  <si>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</si>
  <si>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</si>
  <si>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</si>
  <si>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</si>
  <si>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</si>
  <si>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</si>
  <si>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</si>
  <si>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</si>
  <si>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</si>
  <si>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</si>
  <si>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</si>
  <si>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</si>
  <si>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</si>
  <si>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</si>
  <si>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</si>
  <si>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</si>
  <si>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</si>
  <si>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</si>
  <si>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</si>
  <si>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</si>
  <si>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</si>
  <si>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</si>
  <si>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</si>
  <si>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</si>
  <si>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</si>
  <si>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</si>
  <si>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</si>
  <si>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</si>
  <si>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</si>
  <si>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</si>
  <si>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</si>
  <si>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</si>
  <si>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</si>
  <si>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</si>
  <si>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</si>
  <si>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</si>
  <si>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</si>
  <si>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</si>
  <si>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</si>
  <si>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</si>
  <si>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</si>
  <si>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</si>
  <si>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</si>
  <si>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</si>
  <si>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</si>
  <si>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</si>
  <si>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</si>
  <si>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</si>
  <si>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</si>
  <si>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</si>
  <si>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</si>
  <si>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</si>
  <si>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</si>
  <si>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</si>
  <si>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</si>
  <si>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</si>
  <si>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</si>
  <si>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</si>
  <si>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</si>
  <si>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</si>
  <si>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</si>
  <si>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</si>
  <si>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</si>
  <si>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</si>
  <si>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</si>
  <si>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</si>
  <si>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</si>
  <si>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</si>
  <si>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</si>
  <si>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</si>
  <si>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</si>
  <si>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</si>
  <si>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</si>
  <si>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</si>
  <si>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</si>
  <si>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</si>
  <si>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</si>
  <si>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</si>
  <si>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</si>
  <si>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</si>
  <si>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</si>
  <si>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</si>
  <si>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</si>
  <si>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</si>
  <si>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</si>
  <si>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</si>
  <si>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</si>
  <si>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</si>
  <si>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</si>
  <si>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</si>
  <si>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</si>
  <si>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</si>
  <si>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</si>
  <si>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</si>
  <si>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</si>
  <si>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</si>
  <si>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</si>
  <si>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</si>
  <si>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</si>
  <si>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</si>
  <si>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</si>
  <si>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</si>
  <si>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</si>
  <si>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</si>
  <si>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</si>
  <si>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</si>
  <si>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</si>
  <si>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</si>
  <si>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</si>
  <si>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</si>
  <si>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</si>
  <si>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</si>
  <si>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</si>
  <si>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</si>
  <si>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</si>
  <si>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</si>
  <si>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</si>
  <si>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</si>
  <si>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</si>
  <si>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</si>
  <si>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</si>
  <si>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</si>
  <si>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</si>
  <si>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</si>
  <si>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</si>
  <si>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</si>
  <si>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</si>
  <si>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</si>
  <si>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</si>
  <si>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</si>
  <si>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</si>
  <si>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</si>
  <si>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</si>
  <si>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</si>
  <si>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</si>
  <si>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</si>
  <si>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</si>
  <si>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</si>
  <si>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</si>
  <si>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</si>
  <si>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</si>
  <si>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</si>
  <si>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</si>
  <si>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</si>
  <si>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</si>
  <si>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</si>
  <si>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</si>
  <si>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</si>
  <si>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</si>
  <si>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</si>
  <si>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</si>
  <si>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</si>
  <si>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</si>
  <si>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</si>
  <si>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</si>
  <si>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</si>
  <si>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</si>
  <si>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</si>
  <si>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</si>
  <si>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</si>
  <si>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</si>
  <si>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</si>
  <si>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</si>
  <si>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</si>
  <si>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</si>
  <si>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</si>
  <si>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</si>
  <si>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</si>
  <si>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</si>
  <si>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</si>
  <si>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</si>
  <si>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</si>
  <si>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</si>
  <si>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</si>
  <si>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</si>
  <si>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</si>
  <si>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</si>
  <si>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</si>
  <si>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</si>
  <si>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</si>
  <si>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</si>
  <si>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</si>
  <si>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</si>
  <si>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</si>
  <si>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</si>
  <si>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</si>
  <si>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</si>
  <si>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</si>
  <si>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</si>
  <si>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</si>
  <si>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</si>
  <si>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</si>
  <si>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</si>
  <si>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</si>
  <si>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</si>
  <si>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</si>
  <si>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</si>
  <si>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</si>
  <si>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</si>
  <si>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</si>
  <si>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</si>
  <si>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</si>
  <si>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</si>
  <si>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</si>
  <si>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</si>
  <si>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</si>
  <si>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</si>
  <si>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</si>
  <si>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</si>
  <si>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</si>
  <si>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</si>
  <si>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</si>
  <si>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</si>
  <si>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</si>
  <si>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</si>
  <si>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</si>
  <si>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</si>
  <si>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</si>
  <si>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</si>
  <si>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</si>
  <si>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</si>
  <si>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</si>
  <si>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</si>
  <si>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</si>
  <si>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</si>
  <si>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</si>
  <si>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</si>
  <si>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</si>
  <si>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</si>
  <si>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</si>
  <si>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</si>
  <si>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</si>
  <si>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</si>
  <si>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</si>
  <si>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</si>
  <si>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</si>
  <si>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</si>
  <si>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</si>
  <si>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</si>
  <si>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</si>
  <si>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</si>
  <si>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</si>
  <si>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</si>
  <si>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</si>
  <si>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</si>
  <si>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</si>
  <si>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</si>
  <si>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</si>
  <si>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</si>
  <si>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</si>
  <si>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</si>
  <si>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</si>
  <si>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</si>
  <si>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</si>
  <si>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</si>
  <si>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</si>
  <si>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</si>
  <si>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</si>
  <si>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</si>
  <si>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</si>
  <si>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</si>
  <si>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</si>
  <si>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</si>
  <si>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</si>
  <si>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</si>
  <si>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</si>
  <si>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</si>
  <si>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</si>
  <si>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</si>
  <si>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</si>
  <si>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</si>
  <si>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</si>
  <si>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</si>
  <si>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</si>
  <si>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</si>
  <si>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</si>
  <si>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</si>
  <si>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</si>
  <si>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</si>
  <si>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</si>
  <si>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</si>
  <si>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</si>
  <si>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</si>
  <si>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</si>
  <si>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</si>
  <si>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</si>
  <si>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</si>
  <si>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</si>
  <si>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</si>
  <si>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</si>
  <si>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</si>
  <si>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</si>
  <si>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</si>
  <si>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</si>
  <si>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</si>
  <si>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</si>
  <si>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</si>
  <si>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</si>
  <si>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</si>
  <si>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</si>
  <si>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</si>
  <si>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</si>
  <si>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</si>
  <si>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</si>
  <si>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</si>
  <si>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</si>
  <si>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</si>
  <si>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</si>
  <si>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</si>
  <si>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</si>
  <si>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</si>
  <si>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</si>
  <si>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</si>
  <si>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</si>
  <si>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</si>
  <si>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</si>
  <si>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</si>
  <si>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</si>
  <si>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</si>
  <si>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</si>
  <si>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</si>
  <si>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</si>
  <si>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</si>
  <si>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</si>
  <si>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</si>
  <si>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</si>
  <si>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</si>
  <si>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</si>
  <si>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</si>
  <si>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</si>
  <si>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</si>
  <si>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</si>
  <si>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</si>
  <si>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</si>
  <si>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</si>
  <si>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</si>
  <si>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</si>
  <si>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</si>
  <si>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</si>
  <si>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</si>
  <si>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</si>
  <si>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</si>
  <si>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</si>
  <si>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</si>
  <si>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</si>
  <si>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</si>
  <si>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</si>
  <si>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</si>
  <si>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</si>
  <si>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</si>
  <si>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</si>
  <si>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</si>
  <si>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</si>
  <si>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</si>
  <si>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</si>
  <si>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</si>
  <si>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</si>
  <si>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</si>
  <si>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</si>
  <si>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</si>
  <si>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</si>
  <si>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</si>
  <si>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</si>
  <si>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</si>
  <si>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</si>
  <si>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</si>
  <si>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</si>
  <si>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</si>
  <si>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</si>
  <si>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</si>
  <si>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</si>
  <si>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</si>
  <si>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</si>
  <si>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</si>
  <si>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</si>
  <si>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</si>
  <si>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</si>
  <si>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</si>
  <si>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</si>
  <si>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</si>
  <si>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</si>
  <si>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</si>
  <si>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</si>
  <si>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</si>
  <si>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</si>
  <si>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</si>
  <si>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</si>
  <si>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</si>
  <si>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</si>
  <si>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</si>
  <si>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</si>
  <si>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</si>
  <si>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</si>
  <si>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</si>
  <si>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</si>
  <si>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</si>
  <si>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</si>
  <si>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</si>
  <si>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</si>
  <si>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</si>
  <si>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</si>
  <si>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</si>
  <si>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</si>
  <si>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</si>
  <si>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</si>
  <si>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</si>
  <si>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</si>
  <si>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</si>
  <si>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</si>
  <si>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</si>
  <si>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</si>
  <si>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</si>
  <si>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</si>
  <si>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</si>
  <si>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</si>
  <si>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</si>
  <si>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</si>
  <si>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</si>
  <si>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</si>
  <si>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</si>
  <si>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</si>
  <si>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</si>
  <si>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</si>
  <si>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</si>
  <si>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</si>
  <si>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</si>
  <si>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</si>
  <si>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</si>
  <si>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</si>
  <si>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</si>
  <si>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</si>
  <si>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</si>
  <si>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</si>
  <si>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</si>
  <si>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</si>
  <si>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</si>
  <si>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</si>
  <si>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</si>
  <si>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</si>
  <si>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</si>
  <si>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</si>
  <si>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</si>
  <si>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</si>
  <si>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</si>
  <si>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</si>
  <si>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</si>
  <si>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</si>
  <si>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</si>
  <si>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</si>
  <si>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</si>
  <si>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</si>
  <si>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</si>
  <si>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</si>
  <si>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</si>
  <si>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</si>
  <si>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</si>
  <si>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</si>
  <si>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</si>
  <si>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</si>
  <si>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</si>
  <si>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</si>
  <si>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</si>
  <si>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</si>
  <si>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</si>
  <si>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</si>
  <si>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</si>
  <si>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</si>
  <si>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</si>
  <si>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</si>
  <si>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</si>
  <si>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</si>
  <si>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</si>
  <si>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</si>
  <si>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</si>
  <si>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</si>
  <si>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</si>
  <si>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</si>
  <si>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</si>
  <si>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</si>
  <si>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</si>
  <si>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</si>
  <si>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</si>
  <si>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</si>
  <si>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</si>
  <si>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</si>
  <si>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</si>
  <si>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</si>
  <si>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</si>
  <si>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</si>
  <si>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</si>
  <si>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</si>
  <si>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</si>
  <si>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</si>
  <si>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</si>
  <si>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</si>
  <si>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</si>
  <si>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</si>
  <si>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</si>
  <si>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</si>
  <si>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</si>
  <si>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</si>
  <si>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</si>
  <si>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</si>
  <si>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</si>
  <si>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</si>
  <si>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</si>
  <si>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</si>
  <si>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</si>
  <si>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</si>
  <si>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</si>
  <si>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</si>
  <si>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</si>
  <si>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</si>
  <si>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</si>
  <si>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</si>
  <si>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</si>
  <si>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</si>
  <si>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</si>
  <si>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</si>
  <si>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</si>
  <si>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</si>
  <si>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</si>
  <si>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</si>
  <si>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</si>
  <si>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</si>
  <si>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</si>
  <si>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</si>
  <si>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</si>
  <si>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</si>
  <si>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</si>
  <si>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</si>
  <si>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</si>
  <si>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</si>
  <si>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</si>
  <si>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</si>
  <si>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</si>
  <si>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</si>
  <si>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</si>
  <si>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</si>
  <si>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</si>
  <si>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</si>
  <si>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</si>
  <si>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</si>
  <si>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</si>
  <si>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</si>
  <si>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</si>
  <si>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</si>
  <si>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</si>
  <si>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</si>
  <si>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</si>
  <si>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</si>
  <si>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</si>
  <si>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</si>
  <si>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</si>
  <si>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</si>
  <si>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</si>
  <si>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</si>
  <si>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</si>
  <si>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</si>
  <si>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</si>
  <si>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</si>
  <si>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</si>
  <si>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</si>
  <si>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</si>
  <si>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</si>
  <si>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</si>
  <si>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</si>
  <si>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</si>
  <si>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</si>
  <si>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</si>
  <si>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</si>
  <si>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</si>
  <si>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</si>
  <si>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</si>
  <si>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</si>
  <si>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</si>
  <si>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</si>
  <si>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</si>
  <si>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</si>
  <si>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</si>
  <si>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</si>
  <si>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</si>
  <si>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</si>
  <si>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</si>
  <si>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</si>
  <si>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</si>
  <si>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</si>
  <si>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</si>
  <si>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</si>
  <si>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</si>
  <si>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</si>
  <si>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</si>
  <si>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</si>
  <si>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</si>
  <si>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</si>
  <si>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</si>
  <si>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</si>
  <si>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</si>
  <si>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</si>
  <si>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</si>
  <si>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</si>
  <si>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</si>
  <si>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</si>
  <si>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</si>
  <si>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</si>
  <si>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</si>
  <si>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</si>
  <si>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</si>
  <si>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</si>
  <si>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</si>
  <si>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</si>
  <si>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</si>
  <si>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</si>
  <si>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</si>
  <si>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</si>
  <si>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</si>
  <si>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</si>
  <si>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</si>
  <si>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</si>
  <si>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</si>
  <si>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</si>
  <si>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</si>
  <si>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</si>
  <si>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</si>
  <si>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</si>
  <si>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</si>
  <si>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</si>
  <si>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</si>
  <si>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</si>
  <si>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</si>
  <si>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</si>
  <si>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</si>
  <si>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</si>
  <si>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</si>
  <si>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</si>
  <si>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</si>
  <si>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</si>
  <si>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</si>
  <si>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</si>
  <si>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</si>
  <si>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</si>
  <si>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</si>
  <si>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</si>
  <si>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</si>
  <si>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</si>
  <si>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</si>
  <si>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</si>
  <si>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</si>
  <si>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</si>
  <si>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</si>
  <si>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</si>
  <si>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</si>
  <si>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</si>
  <si>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</si>
  <si>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</si>
  <si>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</si>
  <si>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</si>
  <si>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</si>
  <si>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</si>
  <si>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</si>
  <si>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</si>
  <si>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</si>
  <si>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</si>
  <si>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</si>
  <si>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</si>
  <si>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</si>
  <si>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</si>
  <si>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</si>
  <si>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</si>
  <si>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</si>
  <si>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</si>
  <si>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</si>
  <si>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</si>
  <si>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</si>
  <si>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</si>
  <si>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</si>
  <si>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</si>
  <si>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</si>
  <si>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</si>
  <si>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</si>
  <si>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</si>
  <si>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</si>
  <si>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</si>
  <si>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</si>
  <si>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</si>
  <si>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</si>
  <si>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</si>
  <si>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</si>
  <si>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</si>
  <si>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</si>
  <si>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</si>
  <si>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</si>
  <si>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</si>
  <si>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</si>
  <si>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</si>
  <si>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</si>
  <si>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</si>
  <si>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</si>
  <si>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</si>
  <si>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</si>
  <si>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</si>
  <si>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</si>
  <si>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</si>
  <si>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</si>
  <si>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</si>
  <si>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</si>
  <si>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</si>
  <si>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</si>
  <si>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</si>
  <si>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</si>
  <si>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</si>
  <si>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</si>
  <si>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</si>
  <si>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</si>
  <si>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</si>
  <si>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</si>
  <si>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</si>
  <si>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</si>
  <si>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</si>
  <si>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</si>
  <si>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</si>
  <si>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</si>
  <si>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</si>
  <si>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</si>
  <si>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</si>
  <si>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</si>
  <si>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</si>
  <si>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</si>
  <si>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</si>
  <si>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</si>
  <si>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</si>
  <si>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</si>
  <si>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</si>
  <si>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</si>
  <si>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</si>
  <si>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</si>
  <si>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</si>
  <si>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</si>
  <si>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</si>
  <si>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</si>
  <si>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</si>
  <si>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</si>
  <si>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</si>
  <si>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</si>
  <si>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</si>
  <si>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</si>
  <si>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</si>
  <si>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</si>
  <si>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</si>
  <si>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</si>
  <si>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</si>
  <si>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</si>
  <si>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</si>
  <si>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</si>
  <si>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</si>
  <si>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</si>
  <si>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</si>
  <si>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</si>
  <si>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</si>
  <si>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</si>
  <si>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</si>
  <si>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</si>
  <si>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</si>
  <si>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</si>
  <si>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</si>
  <si>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</si>
  <si>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</si>
  <si>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</si>
  <si>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</si>
  <si>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</si>
  <si>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</si>
  <si>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</si>
  <si>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</si>
  <si>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</si>
  <si>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</si>
  <si>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</si>
  <si>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</si>
  <si>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</si>
  <si>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</si>
  <si>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</si>
  <si>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</si>
  <si>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</si>
  <si>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</si>
  <si>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</si>
  <si>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</si>
  <si>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</si>
  <si>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</si>
  <si>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</si>
  <si>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</si>
  <si>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</si>
  <si>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</si>
  <si>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</si>
  <si>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</si>
  <si>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</si>
  <si>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</si>
  <si>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</si>
  <si>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</si>
  <si>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</si>
  <si>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</si>
  <si>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</si>
  <si>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</si>
  <si>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</si>
  <si>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</si>
  <si>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</si>
  <si>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</si>
  <si>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</si>
  <si>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</si>
  <si>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</si>
  <si>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</si>
  <si>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</si>
  <si>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</si>
  <si>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</si>
  <si>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</si>
  <si>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</si>
  <si>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</si>
  <si>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</si>
  <si>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</si>
  <si>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</si>
  <si>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</si>
  <si>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</si>
  <si>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</si>
  <si>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</si>
  <si>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</si>
  <si>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</si>
  <si>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</si>
  <si>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</si>
  <si>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</si>
  <si>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</si>
  <si>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</si>
  <si>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</si>
  <si>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</si>
  <si>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</si>
  <si>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</si>
  <si>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</si>
  <si>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</si>
  <si>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</si>
  <si>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</si>
  <si>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</si>
  <si>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</si>
  <si>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</si>
  <si>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</si>
  <si>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</si>
  <si>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</si>
  <si>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</si>
  <si>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</si>
  <si>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</si>
  <si>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</si>
  <si>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</si>
  <si>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</si>
  <si>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</si>
  <si>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</si>
  <si>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</si>
  <si>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</si>
  <si>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</si>
  <si>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</si>
  <si>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</si>
  <si>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</si>
  <si>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</si>
  <si>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</si>
  <si>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</si>
  <si>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</si>
  <si>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</si>
  <si>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</si>
  <si>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</si>
  <si>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</si>
  <si>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</si>
  <si>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</si>
  <si>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</si>
  <si>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</si>
  <si>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</si>
  <si>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</si>
  <si>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</si>
  <si>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</si>
  <si>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</si>
  <si>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</si>
  <si>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</si>
  <si>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</si>
  <si>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</si>
  <si>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</si>
  <si>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</si>
  <si>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</si>
  <si>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</si>
  <si>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</si>
  <si>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</si>
  <si>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</si>
  <si>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</si>
  <si>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</si>
  <si>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</si>
  <si>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</si>
  <si>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</si>
  <si>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</si>
  <si>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</si>
  <si>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</si>
  <si>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</si>
  <si>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</si>
  <si>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</si>
  <si>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</si>
  <si>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</si>
  <si>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</si>
  <si>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</si>
  <si>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</si>
  <si>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</si>
  <si>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</si>
  <si>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</si>
  <si>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</si>
  <si>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</si>
  <si>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</si>
  <si>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</si>
  <si>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</si>
  <si>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</si>
  <si>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</si>
  <si>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</si>
  <si>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</si>
  <si>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</si>
  <si>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</si>
  <si>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</si>
  <si>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</si>
  <si>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</si>
  <si>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</si>
  <si>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</si>
  <si>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</si>
  <si>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</si>
  <si>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</si>
  <si>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</si>
  <si>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</si>
  <si>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</si>
  <si>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</si>
  <si>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</si>
  <si>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</si>
  <si>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</si>
  <si>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</si>
  <si>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</si>
  <si>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</si>
  <si>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</si>
  <si>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</si>
  <si>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</si>
  <si>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</si>
  <si>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</si>
  <si>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</si>
  <si>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</si>
  <si>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</si>
  <si>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</si>
  <si>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</si>
  <si>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</si>
  <si>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</si>
  <si>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</si>
  <si>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</si>
  <si>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</si>
  <si>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</si>
  <si>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</si>
  <si>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</si>
  <si>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</si>
  <si>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</si>
  <si>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</si>
  <si>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</si>
  <si>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</si>
  <si>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</si>
  <si>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</si>
  <si>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</si>
  <si>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</si>
  <si>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</si>
  <si>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</si>
  <si>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</si>
  <si>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</si>
  <si>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</si>
  <si>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</si>
  <si>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</si>
  <si>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</si>
  <si>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</si>
  <si>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</si>
  <si>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</si>
  <si>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</si>
  <si>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</si>
  <si>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</si>
  <si>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</si>
  <si>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</si>
  <si>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</si>
  <si>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</si>
  <si>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</si>
  <si>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</si>
  <si>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</si>
  <si>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</si>
  <si>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</si>
  <si>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</si>
  <si>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</si>
  <si>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</si>
  <si>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</si>
  <si>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</si>
  <si>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</si>
  <si>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</si>
  <si>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</si>
  <si>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</si>
  <si>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</si>
  <si>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</si>
  <si>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</si>
  <si>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</si>
  <si>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</si>
  <si>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</si>
  <si>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</si>
  <si>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</si>
  <si>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</si>
  <si>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</si>
  <si>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</si>
  <si>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</si>
  <si>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</si>
  <si>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</si>
  <si>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</si>
  <si>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</si>
  <si>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</si>
  <si>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</si>
  <si>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</si>
  <si>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</si>
  <si>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</si>
  <si>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</si>
  <si>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</si>
  <si>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</si>
  <si>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</si>
  <si>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</si>
  <si>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</si>
  <si>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</si>
  <si>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</si>
  <si>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</si>
  <si>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</si>
  <si>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</si>
  <si>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</si>
  <si>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</si>
  <si>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</si>
  <si>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</si>
  <si>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</si>
  <si>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</si>
  <si>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</si>
  <si>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</si>
  <si>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</si>
  <si>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</si>
  <si>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</si>
  <si>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</si>
  <si>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</si>
  <si>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</si>
  <si>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</si>
  <si>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</si>
  <si>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</si>
  <si>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</si>
  <si>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</si>
  <si>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</si>
  <si>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</si>
  <si>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</si>
  <si>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</si>
  <si>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</si>
  <si>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</si>
  <si>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</si>
  <si>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</si>
  <si>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</si>
  <si>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</si>
  <si>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</si>
  <si>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</si>
  <si>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</si>
  <si>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</si>
  <si>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</si>
  <si>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</si>
  <si>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</si>
  <si>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</si>
  <si>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</si>
  <si>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</si>
  <si>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</si>
  <si>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</si>
  <si>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</si>
  <si>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</si>
  <si>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</si>
  <si>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</si>
  <si>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</si>
  <si>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</si>
  <si>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</si>
  <si>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</si>
  <si>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</si>
  <si>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</si>
  <si>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</si>
  <si>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</si>
  <si>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</si>
  <si>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</si>
  <si>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</si>
  <si>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</si>
  <si>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</si>
  <si>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</si>
  <si>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</si>
  <si>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</si>
  <si>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</si>
  <si>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</si>
  <si>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</si>
  <si>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</si>
  <si>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</si>
  <si>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</si>
  <si>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</si>
  <si>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</si>
  <si>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</si>
  <si>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</si>
  <si>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</si>
  <si>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</si>
  <si>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</si>
  <si>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</si>
  <si>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</si>
  <si>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</si>
  <si>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</si>
  <si>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</si>
  <si>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</si>
  <si>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</si>
  <si>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</si>
  <si>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</si>
  <si>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</si>
  <si>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</si>
  <si>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</si>
  <si>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</si>
  <si>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</si>
  <si>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</si>
  <si>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</si>
  <si>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</si>
  <si>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</si>
  <si>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</si>
  <si>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</si>
  <si>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</si>
  <si>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</si>
  <si>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</si>
  <si>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</si>
  <si>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</si>
  <si>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</si>
  <si>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</si>
  <si>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</si>
  <si>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</si>
  <si>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</si>
  <si>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</si>
  <si>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</si>
  <si>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</si>
  <si>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</si>
  <si>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</si>
  <si>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</si>
  <si>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</si>
  <si>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</si>
  <si>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</si>
  <si>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</si>
  <si>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</si>
  <si>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</si>
  <si>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</si>
  <si>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</si>
  <si>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</si>
  <si>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</si>
  <si>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</si>
  <si>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</si>
  <si>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</si>
  <si>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</si>
  <si>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</si>
  <si>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</si>
  <si>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</si>
  <si>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</si>
  <si>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</si>
  <si>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</si>
  <si>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</si>
  <si>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</si>
  <si>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</si>
  <si>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</si>
  <si>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</si>
  <si>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</si>
  <si>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</si>
  <si>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</si>
  <si>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</si>
  <si>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</si>
  <si>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</si>
  <si>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</si>
  <si>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</si>
  <si>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</si>
  <si>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</si>
  <si>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</si>
  <si>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</si>
  <si>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</si>
  <si>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</si>
  <si>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</si>
  <si>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</si>
  <si>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</si>
  <si>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</si>
  <si>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</si>
  <si>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</si>
  <si>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</si>
  <si>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</si>
  <si>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</si>
  <si>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</si>
  <si>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</si>
  <si>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</si>
  <si>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</si>
  <si>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</si>
  <si>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</si>
  <si>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</si>
  <si>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</si>
  <si>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</si>
  <si>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</si>
  <si>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</si>
  <si>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</si>
  <si>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</si>
  <si>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</si>
  <si>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</si>
  <si>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</si>
  <si>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</si>
  <si>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</si>
  <si>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</si>
  <si>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</si>
  <si>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</si>
  <si>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</si>
  <si>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</si>
  <si>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</si>
  <si>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</si>
  <si>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</si>
  <si>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</si>
  <si>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</si>
  <si>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</si>
  <si>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</si>
  <si>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</si>
  <si>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</si>
  <si>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</si>
  <si>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</si>
  <si>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</si>
  <si>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</si>
  <si>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</si>
  <si>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</si>
  <si>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</si>
  <si>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</si>
  <si>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</si>
  <si>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</si>
  <si>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</si>
  <si>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</si>
  <si>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</si>
  <si>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</si>
  <si>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</si>
  <si>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</si>
  <si>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</si>
  <si>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</si>
  <si>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</si>
  <si>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</si>
  <si>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</si>
  <si>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</si>
  <si>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</si>
  <si>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</si>
  <si>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</si>
  <si>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</si>
  <si>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</si>
  <si>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</si>
  <si>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</si>
  <si>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</si>
  <si>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</si>
  <si>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</si>
  <si>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</si>
  <si>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</si>
  <si>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</si>
  <si>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</si>
  <si>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</si>
  <si>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</si>
  <si>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</si>
  <si>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</si>
  <si>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</si>
  <si>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</si>
  <si>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</si>
  <si>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</si>
  <si>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</si>
  <si>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</si>
  <si>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</si>
  <si>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</si>
  <si>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</si>
  <si>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</si>
  <si>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</si>
  <si>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</si>
  <si>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</si>
  <si>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</si>
  <si>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</si>
  <si>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</si>
  <si>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</si>
  <si>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</si>
  <si>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</si>
  <si>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</si>
  <si>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</si>
  <si>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</si>
  <si>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</si>
  <si>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</si>
  <si>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</si>
  <si>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</si>
  <si>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</si>
  <si>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</si>
  <si>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</si>
  <si>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</si>
  <si>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</si>
  <si>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</si>
  <si>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</si>
  <si>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</si>
  <si>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</si>
  <si>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</si>
  <si>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</si>
  <si>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</si>
  <si>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</si>
  <si>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</si>
  <si>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</si>
  <si>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</si>
  <si>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</si>
  <si>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</si>
  <si>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</si>
  <si>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</si>
  <si>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</si>
  <si>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</si>
  <si>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</si>
  <si>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</si>
  <si>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</si>
  <si>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</si>
  <si>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</si>
  <si>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</si>
  <si>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</si>
  <si>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</si>
  <si>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</si>
  <si>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</si>
  <si>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</si>
  <si>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</si>
  <si>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</si>
  <si>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</si>
  <si>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</si>
  <si>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</si>
  <si>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</si>
  <si>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</si>
  <si>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</si>
  <si>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</si>
  <si>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</si>
  <si>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</si>
  <si>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</si>
  <si>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</si>
  <si>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</si>
  <si>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</si>
  <si>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</si>
  <si>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</si>
  <si>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</si>
  <si>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</si>
  <si>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</si>
  <si>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</si>
  <si>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</si>
  <si>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</si>
  <si>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</si>
  <si>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</si>
  <si>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</si>
  <si>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</si>
  <si>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</si>
  <si>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</si>
  <si>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</si>
  <si>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</si>
  <si>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</si>
  <si>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</si>
  <si>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</si>
  <si>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</si>
  <si>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</si>
  <si>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</si>
  <si>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</si>
  <si>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</si>
  <si>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</si>
  <si>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</si>
  <si>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</si>
  <si>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</si>
  <si>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</si>
  <si>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</si>
  <si>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</si>
  <si>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</si>
  <si>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</si>
  <si>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</si>
  <si>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</si>
  <si>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</si>
  <si>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</si>
  <si>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</si>
  <si>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</si>
  <si>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</si>
  <si>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</si>
  <si>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</si>
  <si>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</si>
  <si>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</si>
  <si>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</si>
  <si>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</si>
  <si>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</si>
  <si>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</si>
  <si>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</si>
  <si>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</si>
  <si>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</si>
  <si>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</si>
  <si>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</si>
  <si>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</si>
  <si>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</si>
  <si>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</si>
  <si>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</si>
  <si>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</si>
  <si>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</si>
  <si>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</si>
  <si>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</si>
  <si>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</si>
  <si>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</si>
  <si>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</si>
  <si>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</si>
  <si>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</si>
  <si>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</si>
  <si>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</si>
  <si>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</si>
  <si>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</si>
  <si>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</si>
  <si>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</si>
  <si>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</si>
  <si>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</si>
  <si>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</si>
  <si>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</si>
  <si>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</si>
  <si>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</si>
  <si>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</si>
  <si>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</si>
  <si>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</si>
  <si>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</si>
  <si>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</si>
  <si>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</si>
  <si>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</si>
  <si>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</si>
  <si>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</si>
  <si>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</si>
  <si>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</si>
  <si>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</si>
  <si>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</si>
  <si>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</si>
  <si>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</si>
  <si>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</si>
  <si>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</si>
  <si>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</si>
  <si>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</si>
  <si>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</si>
  <si>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</si>
  <si>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</si>
  <si>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</si>
  <si>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</si>
  <si>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</si>
  <si>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</si>
  <si>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</si>
  <si>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</si>
  <si>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</si>
  <si>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</si>
  <si>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</si>
  <si>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</si>
  <si>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</si>
  <si>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</si>
  <si>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</si>
  <si>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</si>
  <si>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</si>
  <si>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</si>
  <si>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</si>
  <si>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</si>
  <si>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</si>
  <si>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</si>
  <si>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</si>
  <si>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</si>
  <si>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</si>
  <si>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</si>
  <si>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</si>
  <si>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</si>
  <si>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</si>
  <si>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</si>
  <si>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</si>
  <si>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</si>
  <si>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</si>
  <si>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</si>
  <si>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</si>
  <si>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</si>
  <si>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</si>
  <si>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</si>
  <si>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</si>
  <si>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</si>
  <si>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</si>
  <si>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</si>
  <si>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</si>
  <si>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</si>
  <si>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</si>
  <si>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</si>
  <si>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</si>
  <si>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</si>
  <si>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</si>
  <si>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</si>
  <si>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</si>
  <si>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</si>
  <si>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</si>
  <si>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</si>
  <si>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</si>
  <si>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</si>
  <si>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</si>
  <si>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</si>
  <si>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</si>
  <si>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</si>
  <si>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</si>
  <si>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</si>
  <si>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</si>
  <si>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</si>
  <si>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</si>
  <si>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</si>
  <si>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</si>
  <si>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</si>
  <si>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</si>
  <si>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</si>
  <si>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</si>
  <si>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</si>
  <si>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</si>
  <si>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</si>
  <si>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</si>
  <si>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</si>
  <si>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</si>
  <si>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</si>
  <si>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</si>
  <si>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</si>
  <si>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</si>
  <si>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</si>
  <si>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</si>
  <si>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</si>
  <si>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</si>
  <si>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</si>
  <si>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</si>
  <si>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</si>
  <si>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</si>
  <si>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</si>
  <si>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</si>
  <si>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</si>
  <si>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</si>
  <si>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</si>
  <si>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</si>
  <si>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</si>
  <si>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</si>
  <si>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</si>
  <si>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</si>
  <si>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</si>
  <si>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</si>
  <si>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</si>
  <si>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</si>
  <si>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</si>
  <si>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</si>
  <si>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</si>
  <si>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</si>
  <si>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</si>
  <si>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</si>
  <si>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</si>
  <si>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</si>
  <si>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</si>
  <si>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</si>
  <si>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</si>
  <si>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</si>
  <si>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</si>
  <si>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</si>
  <si>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</si>
  <si>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</si>
  <si>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</si>
  <si>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</si>
  <si>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</si>
  <si>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</si>
  <si>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</si>
  <si>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</si>
  <si>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</si>
  <si>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</si>
  <si>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</si>
  <si>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</si>
  <si>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</si>
  <si>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</si>
  <si>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</si>
  <si>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</si>
  <si>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</si>
  <si>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</si>
  <si>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</si>
  <si>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</si>
  <si>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</si>
  <si>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</si>
  <si>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</si>
  <si>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</si>
  <si>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</si>
  <si>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</si>
  <si>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</si>
  <si>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</si>
  <si>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</si>
  <si>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</si>
  <si>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</si>
  <si>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</si>
  <si>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</si>
  <si>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</si>
  <si>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</si>
  <si>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</si>
  <si>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</si>
  <si>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</si>
  <si>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</si>
  <si>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</si>
  <si>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</si>
  <si>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</si>
  <si>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</si>
  <si>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</si>
  <si>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</si>
  <si>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</si>
  <si>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</si>
  <si>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</si>
  <si>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</si>
  <si>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</si>
  <si>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</si>
  <si>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</si>
  <si>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</si>
  <si>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</si>
  <si>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</si>
  <si>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</si>
  <si>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</si>
  <si>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</si>
  <si>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</si>
  <si>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</si>
  <si>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</si>
  <si>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</si>
  <si>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</si>
  <si>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</si>
  <si>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</si>
  <si>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</si>
  <si>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</si>
  <si>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</si>
  <si>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</si>
  <si>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</si>
  <si>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</si>
  <si>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</si>
  <si>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</si>
  <si>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</si>
  <si>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</si>
  <si>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</si>
  <si>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</si>
  <si>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</si>
  <si>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</si>
  <si>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</si>
  <si>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</si>
  <si>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</si>
  <si>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</si>
  <si>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</si>
  <si>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</si>
  <si>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</si>
  <si>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</si>
  <si>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</si>
  <si>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</si>
  <si>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</si>
  <si>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</si>
  <si>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</si>
  <si>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</si>
  <si>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</si>
  <si>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</si>
  <si>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</si>
  <si>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</si>
  <si>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</si>
  <si>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</si>
  <si>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</si>
  <si>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</si>
  <si>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</si>
  <si>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</si>
  <si>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</si>
  <si>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</si>
  <si>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</si>
  <si>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</si>
  <si>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</si>
  <si>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</si>
  <si>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</si>
  <si>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</si>
  <si>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</si>
  <si>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</si>
  <si>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</si>
  <si>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</si>
  <si>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</si>
  <si>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</si>
  <si>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</si>
  <si>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</si>
  <si>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</si>
  <si>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</si>
  <si>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</si>
  <si>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</si>
  <si>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</si>
  <si>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</si>
  <si>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</si>
  <si>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</si>
  <si>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</si>
  <si>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</si>
  <si>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</si>
  <si>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</si>
  <si>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</si>
  <si>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</si>
  <si>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</si>
  <si>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</si>
  <si>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</si>
  <si>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</si>
  <si>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</si>
  <si>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</si>
  <si>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</si>
  <si>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</si>
  <si>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</si>
  <si>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</si>
  <si>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</si>
  <si>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</si>
  <si>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</si>
  <si>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</si>
  <si>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</si>
  <si>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</si>
  <si>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</si>
  <si>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</si>
  <si>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</si>
  <si>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</si>
  <si>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</si>
  <si>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</si>
  <si>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</si>
  <si>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</si>
  <si>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</si>
  <si>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</si>
  <si>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</si>
  <si>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</si>
  <si>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</si>
  <si>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</si>
  <si>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</si>
  <si>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</si>
  <si>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</si>
  <si>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</si>
  <si>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</si>
  <si>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</si>
  <si>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</si>
  <si>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</si>
  <si>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</si>
  <si>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</si>
  <si>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</si>
  <si>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</si>
  <si>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</si>
  <si>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</si>
  <si>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</si>
  <si>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</si>
  <si>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</si>
  <si>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</si>
  <si>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</si>
  <si>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</si>
  <si>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</si>
  <si>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</si>
  <si>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</si>
  <si>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</si>
  <si>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</si>
  <si>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</si>
  <si>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</si>
  <si>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</si>
  <si>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</si>
  <si>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</si>
  <si>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</si>
  <si>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</si>
  <si>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</si>
  <si>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</si>
  <si>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</si>
  <si>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</si>
  <si>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</si>
  <si>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</si>
  <si>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</si>
  <si>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</si>
  <si>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</si>
  <si>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</si>
  <si>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</si>
  <si>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</si>
  <si>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</si>
  <si>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</si>
  <si>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</si>
  <si>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</si>
  <si>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</si>
  <si>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</si>
  <si>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</si>
  <si>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</si>
  <si>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</si>
  <si>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</si>
  <si>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</si>
  <si>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</si>
  <si>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</si>
  <si>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</si>
  <si>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</si>
  <si>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</si>
  <si>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</si>
  <si>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</si>
  <si>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</si>
  <si>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</si>
  <si>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</si>
  <si>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</si>
  <si>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</si>
  <si>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</si>
  <si>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</si>
  <si>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</si>
  <si>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</si>
  <si>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</si>
  <si>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</si>
  <si>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</si>
  <si>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</si>
  <si>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</si>
  <si>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</si>
  <si>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</si>
  <si>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</si>
  <si>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</si>
  <si>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</si>
  <si>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</si>
  <si>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</si>
  <si>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</si>
  <si>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</si>
  <si>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</si>
  <si>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</si>
  <si>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</si>
  <si>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</si>
  <si>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</si>
  <si>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</si>
  <si>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</si>
  <si>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</si>
  <si>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</si>
  <si>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</si>
  <si>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</si>
  <si>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</si>
  <si>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</si>
  <si>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</si>
  <si>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</si>
  <si>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</si>
  <si>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</si>
  <si>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</si>
  <si>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</si>
  <si>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</si>
  <si>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</si>
  <si>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</si>
  <si>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</si>
  <si>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</si>
  <si>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</si>
  <si>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</si>
  <si>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</si>
  <si>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</si>
  <si>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</si>
  <si>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</si>
  <si>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</si>
  <si>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</si>
  <si>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</si>
  <si>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</si>
  <si>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</si>
  <si>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</si>
  <si>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</si>
  <si>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</si>
  <si>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</si>
  <si>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</si>
  <si>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</si>
  <si>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</si>
  <si>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</si>
  <si>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</si>
  <si>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</si>
  <si>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</si>
  <si>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</si>
  <si>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</si>
  <si>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</si>
  <si>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</si>
  <si>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</si>
  <si>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</si>
  <si>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</si>
  <si>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</si>
  <si>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</si>
  <si>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</si>
  <si>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</si>
  <si>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</si>
  <si>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</si>
  <si>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</si>
  <si>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</si>
  <si>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</si>
  <si>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</si>
  <si>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</si>
  <si>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</si>
  <si>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</si>
  <si>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</si>
  <si>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</si>
  <si>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</si>
  <si>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</si>
  <si>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</si>
  <si>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</si>
  <si>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</si>
  <si>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</si>
  <si>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</si>
  <si>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</si>
  <si>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</si>
  <si>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</si>
  <si>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</si>
  <si>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</si>
  <si>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</si>
  <si>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</si>
  <si>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</si>
  <si>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</si>
  <si>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</si>
  <si>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</si>
  <si>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</si>
  <si>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</si>
  <si>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</si>
  <si>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</si>
  <si>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</si>
  <si>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</si>
  <si>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</si>
  <si>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</si>
  <si>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</si>
  <si>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</si>
  <si>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</si>
  <si>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</si>
  <si>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</si>
  <si>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</si>
  <si>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</si>
  <si>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</si>
  <si>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</si>
  <si>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</si>
  <si>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</si>
  <si>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</si>
  <si>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</si>
  <si>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</si>
  <si>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</si>
  <si>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</si>
  <si>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</si>
  <si>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</si>
  <si>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</si>
  <si>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</si>
  <si>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</si>
  <si>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</si>
  <si>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</si>
  <si>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</si>
  <si>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</si>
  <si>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</si>
  <si>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</si>
  <si>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</si>
  <si>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</si>
  <si>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</si>
  <si>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</si>
  <si>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</si>
  <si>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</si>
  <si>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</si>
  <si>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</si>
  <si>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</si>
  <si>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</si>
  <si>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</si>
  <si>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</si>
  <si>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</si>
  <si>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</si>
  <si>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</si>
  <si>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</si>
  <si>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</si>
  <si>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</si>
  <si>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</si>
  <si>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</si>
  <si>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</si>
  <si>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</si>
  <si>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</si>
  <si>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</si>
  <si>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</si>
  <si>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</si>
  <si>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</si>
  <si>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</si>
  <si>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</si>
  <si>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</si>
  <si>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</si>
  <si>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</si>
  <si>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</si>
  <si>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</si>
  <si>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</si>
  <si>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</si>
  <si>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</si>
  <si>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</si>
  <si>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</si>
  <si>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</si>
  <si>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</si>
  <si>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</si>
  <si>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</si>
  <si>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</si>
  <si>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</si>
  <si>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</si>
  <si>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</si>
  <si>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</si>
  <si>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</si>
  <si>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</si>
  <si>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</si>
  <si>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</si>
  <si>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</si>
  <si>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</si>
  <si>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</si>
  <si>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</si>
  <si>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</si>
  <si>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</si>
  <si>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</si>
  <si>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</si>
  <si>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</si>
  <si>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</si>
  <si>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</si>
  <si>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</si>
  <si>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</si>
  <si>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</si>
  <si>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</si>
  <si>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</si>
  <si>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</si>
  <si>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</si>
  <si>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</si>
  <si>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</si>
  <si>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</si>
  <si>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</si>
  <si>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</si>
  <si>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</si>
  <si>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</si>
  <si>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</si>
  <si>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</si>
  <si>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</si>
  <si>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</si>
  <si>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</si>
  <si>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</si>
  <si>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</si>
  <si>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</si>
  <si>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</si>
  <si>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</si>
  <si>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</si>
  <si>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</si>
  <si>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</si>
  <si>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</si>
  <si>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</si>
  <si>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</si>
  <si>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</si>
  <si>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</si>
  <si>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</si>
  <si>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</si>
  <si>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</si>
  <si>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</si>
  <si>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</si>
  <si>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</si>
  <si>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</si>
  <si>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</si>
  <si>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</si>
  <si>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</si>
  <si>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</si>
  <si>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</si>
  <si>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</si>
  <si>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</si>
  <si>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</si>
  <si>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</si>
  <si>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</si>
  <si>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</si>
  <si>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</si>
  <si>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</si>
  <si>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</si>
  <si>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</si>
  <si>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</si>
  <si>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</si>
  <si>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</si>
  <si>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</si>
  <si>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</si>
  <si>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</si>
  <si>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</si>
  <si>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</si>
  <si>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</si>
  <si>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</si>
  <si>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</si>
  <si>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</si>
  <si>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</si>
  <si>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</si>
  <si>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</si>
  <si>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</si>
  <si>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</si>
  <si>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</si>
  <si>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</si>
  <si>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</si>
  <si>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</si>
  <si>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</si>
  <si>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</si>
  <si>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</si>
  <si>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</si>
  <si>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</si>
  <si>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</si>
  <si>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</si>
  <si>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</si>
  <si>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</si>
  <si>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</si>
  <si>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</si>
  <si>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</si>
  <si>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</si>
  <si>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</si>
  <si>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</si>
  <si>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</si>
  <si>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</si>
  <si>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</si>
  <si>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</si>
  <si>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</si>
  <si>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</si>
  <si>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</si>
  <si>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</si>
  <si>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</si>
  <si>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</si>
  <si>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</si>
  <si>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</si>
  <si>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</si>
  <si>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</si>
  <si>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</si>
  <si>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</si>
  <si>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</si>
  <si>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</si>
  <si>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</si>
  <si>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</si>
  <si>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</si>
  <si>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</si>
  <si>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</si>
  <si>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</si>
  <si>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</si>
  <si>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</si>
  <si>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</si>
  <si>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</si>
  <si>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</si>
  <si>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</si>
  <si>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</si>
  <si>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</si>
  <si>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</si>
  <si>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</si>
  <si>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</si>
  <si>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</si>
  <si>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</si>
  <si>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</si>
  <si>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</si>
  <si>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</si>
  <si>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</si>
  <si>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</si>
  <si>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</si>
  <si>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</si>
  <si>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</si>
  <si>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</si>
  <si>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</si>
  <si>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</si>
  <si>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</si>
  <si>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</si>
  <si>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</si>
  <si>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</si>
  <si>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</si>
  <si>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</si>
  <si>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</si>
  <si>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</si>
  <si>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</si>
  <si>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</si>
  <si>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</si>
  <si>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</si>
  <si>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</si>
  <si>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</si>
  <si>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</si>
  <si>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</si>
  <si>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</si>
  <si>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</si>
  <si>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</si>
  <si>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</si>
  <si>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</si>
  <si>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</si>
  <si>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</si>
  <si>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</si>
  <si>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</si>
  <si>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</si>
  <si>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</si>
  <si>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</si>
  <si>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</si>
  <si>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</si>
  <si>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</si>
  <si>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</si>
  <si>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</si>
  <si>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</si>
  <si>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</si>
  <si>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</si>
  <si>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</si>
  <si>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</si>
  <si>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</si>
  <si>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</si>
  <si>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</si>
  <si>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</si>
  <si>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</si>
  <si>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</si>
  <si>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</si>
  <si>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</si>
  <si>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</si>
  <si>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</si>
  <si>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</si>
  <si>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</si>
  <si>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</si>
  <si>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</si>
  <si>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</si>
  <si>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</si>
  <si>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</si>
  <si>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</si>
  <si>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</si>
  <si>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</si>
  <si>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</si>
  <si>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</si>
  <si>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</si>
  <si>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</si>
  <si>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</si>
  <si>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</si>
  <si>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</si>
  <si>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</si>
  <si>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</si>
  <si>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</si>
  <si>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</si>
  <si>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</si>
  <si>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</si>
  <si>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</si>
  <si>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</si>
  <si>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</si>
  <si>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</si>
  <si>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</si>
  <si>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</si>
  <si>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</si>
  <si>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</si>
  <si>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</si>
  <si>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</si>
  <si>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</si>
  <si>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</si>
  <si>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</si>
  <si>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</si>
  <si>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</si>
  <si>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</si>
  <si>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</si>
  <si>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</si>
  <si>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</si>
  <si>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</si>
  <si>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</si>
  <si>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</si>
  <si>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</si>
  <si>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</si>
  <si>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</si>
  <si>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</si>
  <si>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</si>
  <si>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</si>
  <si>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</si>
  <si>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</si>
  <si>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</si>
  <si>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</si>
  <si>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</si>
  <si>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</si>
  <si>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</si>
  <si>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</si>
  <si>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</si>
  <si>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</si>
  <si>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</si>
  <si>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</si>
  <si>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</si>
  <si>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</si>
  <si>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</si>
  <si>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</si>
  <si>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</si>
  <si>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</si>
  <si>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</si>
  <si>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</si>
  <si>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</si>
  <si>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</si>
  <si>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</si>
  <si>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</si>
  <si>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</si>
  <si>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</si>
  <si>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</si>
  <si>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</si>
  <si>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</si>
  <si>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</si>
  <si>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</si>
  <si>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</si>
  <si>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</si>
  <si>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</si>
  <si>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</si>
  <si>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</si>
  <si>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</si>
  <si>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</si>
  <si>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</si>
  <si>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</si>
  <si>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</si>
  <si>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</si>
  <si>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</si>
  <si>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</si>
  <si>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</si>
  <si>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</si>
  <si>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</si>
  <si>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</si>
  <si>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</si>
  <si>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</si>
  <si>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</si>
  <si>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</si>
  <si>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</si>
  <si>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</si>
  <si>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</si>
  <si>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</si>
  <si>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</si>
  <si>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</si>
  <si>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</si>
  <si>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</si>
  <si>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</si>
  <si>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</si>
  <si>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</si>
  <si>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</si>
  <si>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</si>
  <si>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</si>
  <si>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</si>
  <si>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</si>
  <si>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</si>
  <si>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</si>
  <si>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</si>
  <si>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</si>
  <si>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</si>
  <si>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</si>
  <si>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</si>
  <si>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</si>
  <si>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</si>
  <si>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</si>
  <si>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</si>
  <si>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</si>
  <si>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</si>
  <si>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</si>
  <si>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</si>
  <si>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</si>
  <si>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</si>
  <si>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</si>
  <si>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</si>
  <si>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</si>
  <si>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</si>
  <si>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</si>
  <si>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</si>
  <si>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</si>
  <si>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</si>
  <si>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</si>
  <si>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</si>
  <si>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</si>
  <si>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</si>
  <si>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</si>
  <si>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</si>
  <si>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</si>
  <si>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</si>
  <si>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</si>
  <si>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</si>
  <si>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</si>
  <si>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</si>
  <si>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</si>
  <si>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</si>
  <si>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</si>
  <si>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</si>
  <si>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</si>
  <si>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</si>
  <si>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</si>
  <si>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</si>
  <si>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</si>
  <si>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</si>
  <si>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</si>
  <si>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</si>
  <si>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</si>
  <si>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</si>
  <si>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</si>
  <si>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</si>
  <si>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</si>
  <si>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</si>
  <si>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</si>
  <si>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</si>
  <si>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</si>
  <si>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</si>
  <si>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</si>
  <si>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</si>
  <si>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</si>
  <si>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</si>
  <si>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</si>
  <si>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</si>
  <si>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</si>
  <si>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</si>
  <si>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</si>
  <si>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</si>
  <si>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</si>
  <si>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</si>
  <si>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</si>
  <si>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</si>
  <si>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</si>
  <si>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</si>
  <si>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</si>
  <si>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</si>
  <si>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</si>
  <si>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</si>
  <si>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</si>
  <si>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</si>
  <si>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</si>
  <si>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</si>
  <si>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</si>
  <si>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</si>
  <si>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</si>
  <si>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</si>
  <si>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</si>
  <si>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</si>
  <si>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</si>
  <si>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</si>
  <si>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</si>
  <si>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</si>
  <si>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</si>
  <si>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</si>
  <si>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</si>
  <si>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</si>
  <si>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</si>
  <si>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</si>
  <si>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</si>
  <si>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</si>
  <si>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</si>
  <si>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</si>
  <si>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</si>
  <si>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</si>
  <si>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</si>
  <si>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</si>
  <si>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</si>
  <si>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</si>
  <si>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</si>
  <si>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</si>
  <si>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</si>
  <si>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</si>
  <si>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</si>
  <si>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</si>
  <si>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</si>
  <si>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</si>
  <si>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</si>
  <si>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</si>
  <si>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</si>
  <si>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</si>
  <si>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</si>
  <si>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</si>
  <si>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</si>
  <si>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</si>
  <si>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</si>
  <si>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</si>
  <si>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</si>
  <si>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</si>
  <si>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</si>
  <si>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</si>
  <si>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</si>
  <si>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</si>
  <si>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</si>
  <si>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</si>
  <si>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</si>
  <si>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</si>
  <si>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</si>
  <si>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</si>
  <si>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</si>
  <si>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</si>
  <si>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</si>
  <si>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</si>
  <si>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</si>
  <si>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</si>
  <si>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</si>
  <si>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</si>
  <si>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</si>
  <si>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</si>
  <si>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</si>
  <si>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</si>
  <si>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</si>
  <si>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</si>
  <si>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</si>
  <si>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</si>
  <si>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</si>
  <si>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</si>
  <si>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</si>
  <si>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</si>
  <si>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</si>
  <si>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</si>
  <si>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</si>
  <si>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</si>
  <si>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</si>
  <si>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</si>
  <si>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</si>
  <si>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</si>
  <si>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</si>
  <si>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</si>
  <si>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</si>
  <si>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</si>
  <si>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</si>
  <si>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</si>
  <si>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</si>
  <si>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</si>
  <si>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</si>
  <si>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</si>
  <si>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</si>
  <si>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</si>
  <si>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</si>
  <si>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</si>
  <si>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</si>
  <si>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</si>
  <si>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</si>
  <si>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</si>
  <si>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</si>
  <si>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</si>
  <si>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</si>
  <si>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</si>
  <si>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</si>
  <si>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</si>
  <si>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</si>
  <si>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</si>
  <si>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</si>
  <si>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</si>
  <si>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</si>
  <si>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</si>
  <si>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</si>
  <si>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</si>
  <si>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</si>
  <si>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</si>
  <si>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</si>
  <si>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</si>
  <si>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</si>
  <si>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</si>
  <si>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</si>
  <si>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</si>
  <si>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</si>
  <si>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</si>
  <si>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</si>
  <si>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</si>
  <si>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</si>
  <si>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</si>
  <si>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</si>
  <si>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</si>
  <si>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</si>
  <si>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</si>
  <si>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</si>
  <si>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</si>
  <si>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</si>
  <si>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</si>
  <si>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</si>
  <si>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</si>
  <si>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</si>
  <si>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</si>
  <si>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</si>
  <si>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</si>
  <si>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</si>
  <si>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</si>
  <si>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</si>
  <si>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</si>
  <si>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</si>
  <si>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</si>
  <si>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</si>
  <si>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</si>
  <si>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</si>
  <si>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</si>
  <si>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</si>
  <si>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</si>
  <si>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</si>
  <si>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</si>
  <si>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</si>
  <si>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</si>
  <si>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</si>
  <si>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</si>
  <si>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</si>
  <si>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</si>
  <si>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</si>
  <si>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</si>
  <si>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</si>
  <si>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</si>
  <si>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</si>
  <si>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</si>
  <si>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</si>
  <si>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</si>
  <si>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</si>
  <si>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</si>
  <si>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</si>
  <si>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</si>
  <si>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</si>
  <si>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</si>
  <si>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</si>
  <si>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</si>
  <si>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</si>
  <si>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</si>
  <si>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</si>
  <si>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</si>
  <si>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</si>
  <si>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</si>
  <si>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</si>
  <si>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</si>
  <si>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</si>
  <si>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</si>
  <si>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</si>
  <si>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</si>
  <si>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</si>
  <si>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</si>
  <si>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</si>
  <si>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</si>
  <si>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</si>
  <si>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</si>
  <si>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</si>
  <si>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</si>
  <si>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</si>
  <si>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</si>
  <si>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</si>
  <si>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</si>
  <si>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</si>
  <si>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</si>
  <si>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</si>
  <si>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</si>
  <si>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</si>
  <si>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</si>
  <si>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</si>
  <si>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</si>
  <si>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</si>
  <si>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</si>
  <si>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</si>
  <si>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</si>
  <si>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</si>
  <si>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</si>
  <si>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</si>
  <si>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</si>
  <si>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</si>
  <si>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</si>
  <si>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</si>
  <si>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</si>
  <si>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</si>
  <si>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</si>
  <si>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</si>
  <si>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</si>
  <si>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</si>
  <si>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</si>
  <si>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</si>
  <si>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</si>
  <si>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</si>
  <si>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</si>
  <si>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</si>
  <si>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</si>
  <si>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</si>
  <si>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</si>
  <si>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</si>
  <si>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</si>
  <si>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</si>
  <si>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</si>
  <si>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</si>
  <si>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</si>
  <si>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</si>
  <si>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</si>
  <si>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</si>
  <si>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</si>
  <si>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</si>
  <si>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</si>
  <si>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</si>
  <si>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</si>
  <si>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</si>
  <si>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</si>
  <si>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</si>
  <si>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</si>
  <si>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</si>
  <si>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</si>
  <si>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</si>
  <si>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</si>
  <si>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</si>
  <si>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</si>
  <si>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</si>
  <si>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</si>
  <si>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</si>
  <si>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</si>
  <si>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</si>
  <si>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</si>
  <si>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</si>
  <si>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</si>
  <si>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</si>
  <si>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</si>
  <si>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</si>
  <si>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</si>
  <si>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</si>
  <si>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</si>
  <si>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</si>
  <si>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</si>
  <si>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</si>
  <si>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</si>
  <si>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</si>
  <si>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</si>
  <si>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</si>
  <si>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</si>
  <si>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</si>
  <si>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</si>
  <si>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</si>
  <si>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</si>
  <si>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</si>
  <si>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</si>
  <si>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</si>
  <si>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</si>
  <si>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</si>
  <si>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</si>
  <si>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</si>
  <si>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</si>
  <si>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</si>
  <si>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</si>
  <si>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</si>
  <si>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</si>
  <si>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</si>
  <si>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</si>
  <si>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</si>
  <si>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</si>
  <si>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</si>
  <si>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</si>
  <si>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</si>
  <si>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</si>
  <si>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</si>
  <si>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</si>
  <si>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</si>
  <si>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</si>
  <si>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</si>
  <si>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</si>
  <si>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</si>
  <si>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</si>
  <si>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</si>
  <si>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</si>
  <si>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</si>
  <si>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</si>
  <si>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</si>
  <si>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</si>
  <si>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</si>
  <si>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</si>
  <si>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</si>
  <si>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</si>
  <si>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</si>
  <si>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</si>
  <si>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</si>
  <si>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</si>
  <si>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</si>
  <si>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</si>
  <si>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</si>
  <si>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</si>
  <si>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</si>
  <si>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</si>
  <si>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</si>
  <si>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</si>
  <si>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</si>
  <si>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</si>
  <si>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</si>
  <si>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</si>
  <si>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</si>
  <si>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</si>
  <si>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</si>
  <si>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</si>
  <si>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</si>
  <si>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</si>
  <si>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</si>
  <si>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</si>
  <si>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</si>
  <si>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</si>
  <si>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</si>
  <si>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</si>
  <si>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</si>
  <si>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</si>
  <si>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</si>
  <si>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</si>
  <si>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</si>
  <si>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</si>
  <si>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</si>
  <si>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</si>
  <si>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</si>
  <si>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</si>
  <si>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</si>
  <si>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</si>
  <si>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</si>
  <si>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</si>
  <si>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</si>
  <si>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</si>
  <si>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</si>
  <si>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</si>
  <si>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</si>
  <si>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</si>
  <si>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</si>
  <si>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</si>
  <si>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</si>
  <si>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</si>
  <si>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</si>
  <si>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</si>
  <si>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</si>
  <si>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</si>
  <si>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</si>
  <si>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</si>
  <si>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</si>
  <si>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</si>
  <si>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</si>
  <si>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</si>
  <si>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</si>
  <si>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</si>
  <si>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</si>
  <si>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</si>
  <si>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</si>
  <si>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</si>
  <si>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</si>
  <si>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</si>
  <si>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</si>
  <si>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</si>
  <si>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</si>
  <si>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</si>
  <si>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</si>
  <si>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</si>
  <si>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</si>
  <si>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</si>
  <si>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</si>
  <si>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</si>
  <si>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</si>
  <si>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</si>
  <si>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</si>
  <si>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</si>
  <si>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</si>
  <si>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</si>
  <si>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</si>
  <si>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</si>
  <si>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</si>
  <si>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</si>
  <si>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</si>
  <si>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</si>
  <si>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</si>
  <si>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</si>
  <si>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</si>
  <si>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</si>
  <si>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</si>
  <si>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</si>
  <si>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</si>
  <si>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</si>
  <si>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</si>
  <si>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</si>
  <si>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</si>
  <si>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</si>
  <si>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</si>
  <si>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</si>
  <si>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</si>
  <si>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</si>
  <si>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</si>
  <si>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</si>
  <si>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</si>
  <si>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</si>
  <si>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</si>
  <si>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</si>
  <si>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</si>
  <si>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</si>
  <si>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</si>
  <si>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</si>
  <si>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</si>
  <si>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</si>
  <si>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</si>
  <si>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</si>
  <si>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</si>
  <si>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</si>
  <si>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</si>
  <si>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</si>
  <si>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</si>
  <si>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</si>
  <si>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</si>
  <si>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</si>
  <si>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</si>
  <si>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</si>
  <si>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</si>
  <si>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</si>
  <si>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</si>
  <si>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</si>
  <si>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</si>
  <si>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</si>
  <si>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</si>
  <si>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</si>
  <si>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</si>
  <si>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</si>
  <si>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</si>
  <si>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</si>
  <si>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</si>
  <si>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</si>
  <si>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</si>
  <si>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</si>
  <si>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</si>
  <si>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</si>
  <si>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</si>
  <si>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</si>
  <si>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</si>
  <si>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</si>
  <si>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</si>
  <si>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</si>
  <si>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</si>
  <si>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</si>
  <si>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</si>
  <si>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</si>
  <si>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</si>
  <si>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</si>
  <si>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</si>
  <si>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</si>
  <si>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</si>
  <si>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</si>
  <si>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</si>
  <si>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</si>
  <si>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</si>
  <si>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</si>
  <si>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</si>
  <si>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</si>
  <si>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</si>
  <si>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</si>
  <si>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</si>
  <si>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</si>
  <si>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</si>
  <si>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</si>
  <si>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</si>
  <si>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</si>
  <si>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</si>
  <si>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</si>
  <si>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</si>
  <si>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</si>
  <si>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</si>
  <si>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</si>
  <si>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</si>
  <si>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</si>
  <si>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</si>
  <si>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</si>
  <si>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</si>
  <si>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</si>
  <si>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</si>
  <si>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</si>
  <si>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</si>
  <si>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</si>
  <si>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</si>
  <si>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</si>
  <si>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</si>
  <si>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</si>
  <si>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</si>
  <si>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</si>
  <si>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</si>
  <si>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</si>
  <si>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</si>
  <si>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</si>
  <si>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</si>
  <si>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</si>
  <si>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</si>
  <si>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</si>
  <si>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</si>
  <si>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</si>
  <si>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</si>
  <si>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</si>
  <si>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</si>
  <si>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</si>
  <si>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</si>
  <si>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</si>
  <si>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</si>
  <si>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</si>
  <si>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</si>
  <si>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</si>
  <si>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</si>
  <si>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</si>
  <si>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</si>
  <si>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</si>
  <si>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</si>
  <si>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</si>
  <si>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</si>
  <si>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</si>
  <si>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</si>
  <si>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</si>
  <si>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</si>
  <si>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</si>
  <si>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</si>
  <si>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</si>
  <si>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</si>
  <si>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</si>
  <si>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</si>
  <si>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</si>
  <si>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</si>
  <si>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</si>
  <si>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</si>
  <si>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</si>
  <si>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</si>
  <si>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</si>
  <si>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</si>
  <si>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</si>
  <si>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</si>
  <si>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</si>
  <si>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</si>
  <si>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</si>
  <si>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</si>
  <si>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</si>
  <si>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</si>
  <si>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</si>
  <si>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</si>
  <si>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</si>
  <si>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</si>
  <si>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</si>
  <si>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</si>
  <si>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</si>
  <si>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</si>
  <si>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</si>
  <si>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</si>
  <si>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</si>
  <si>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</si>
  <si>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</si>
  <si>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</si>
  <si>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</si>
  <si>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</si>
  <si>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</si>
  <si>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</si>
  <si>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</si>
  <si>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</si>
  <si>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</si>
  <si>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</si>
  <si>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</si>
  <si>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</si>
  <si>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</si>
  <si>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</si>
  <si>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</si>
  <si>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</si>
  <si>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</si>
  <si>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</si>
  <si>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</si>
  <si>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</si>
  <si>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</si>
  <si>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</si>
  <si>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</si>
  <si>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</si>
  <si>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</si>
  <si>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</si>
  <si>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</si>
  <si>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</si>
  <si>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</si>
  <si>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</si>
  <si>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</si>
  <si>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</si>
  <si>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</si>
  <si>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</si>
  <si>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</si>
  <si>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</si>
  <si>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</si>
  <si>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</si>
  <si>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</si>
  <si>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</si>
  <si>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</si>
  <si>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</si>
  <si>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</si>
  <si>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</si>
  <si>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</si>
  <si>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</si>
  <si>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</si>
  <si>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</si>
  <si>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</si>
  <si>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</si>
  <si>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</si>
  <si>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</si>
  <si>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</si>
  <si>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</si>
  <si>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</si>
  <si>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</si>
  <si>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</si>
  <si>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</si>
  <si>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</si>
  <si>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</si>
  <si>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</si>
  <si>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</si>
  <si>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</si>
  <si>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</si>
  <si>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</si>
  <si>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</si>
  <si>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</si>
  <si>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</si>
  <si>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</si>
  <si>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</si>
  <si>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</si>
  <si>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</si>
  <si>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</si>
  <si>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</si>
  <si>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</si>
  <si>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</si>
  <si>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</si>
  <si>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</si>
  <si>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</si>
  <si>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</si>
  <si>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</si>
  <si>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</si>
  <si>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</si>
  <si>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</si>
  <si>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</si>
  <si>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</si>
  <si>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</si>
  <si>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</si>
  <si>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</si>
  <si>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</si>
  <si>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</si>
  <si>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</si>
  <si>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</si>
  <si>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</si>
  <si>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</si>
  <si>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</si>
  <si>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</si>
  <si>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</si>
  <si>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</si>
  <si>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</si>
  <si>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</si>
  <si>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</si>
  <si>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</si>
  <si>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</si>
  <si>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</si>
  <si>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</si>
  <si>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</si>
  <si>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</si>
  <si>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</si>
  <si>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</si>
  <si>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</si>
  <si>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</si>
  <si>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</si>
  <si>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</si>
  <si>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</si>
  <si>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</si>
  <si>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</si>
  <si>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</si>
  <si>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</si>
  <si>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</si>
  <si>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</si>
  <si>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</si>
  <si>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</si>
  <si>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</si>
  <si>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</si>
  <si>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</si>
  <si>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</si>
  <si>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</si>
  <si>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</si>
  <si>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</si>
  <si>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</si>
  <si>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</si>
  <si>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</si>
  <si>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</si>
  <si>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</si>
  <si>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</si>
  <si>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</si>
  <si>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</si>
  <si>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</si>
  <si>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</si>
  <si>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</si>
  <si>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</si>
  <si>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</si>
  <si>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</si>
  <si>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</si>
  <si>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</si>
  <si>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</si>
  <si>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</si>
  <si>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</si>
  <si>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</si>
  <si>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</si>
  <si>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</si>
  <si>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</si>
  <si>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</si>
  <si>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</si>
  <si>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</si>
  <si>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</si>
  <si>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</si>
  <si>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</si>
  <si>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</si>
  <si>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</si>
  <si>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</si>
  <si>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</si>
  <si>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</si>
  <si>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</si>
  <si>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</si>
  <si>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</si>
  <si>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</si>
  <si>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</si>
  <si>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</si>
  <si>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</si>
  <si>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</si>
  <si>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</si>
  <si>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</si>
  <si>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</si>
  <si>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</si>
  <si>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</si>
  <si>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</si>
  <si>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</si>
  <si>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</si>
  <si>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</si>
  <si>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</si>
  <si>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</si>
  <si>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</si>
  <si>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</si>
  <si>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</si>
  <si>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</si>
  <si>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</si>
  <si>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</si>
  <si>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</si>
  <si>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</si>
  <si>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</si>
  <si>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</si>
  <si>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</si>
  <si>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</si>
  <si>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</si>
  <si>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</si>
  <si>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</si>
  <si>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</si>
  <si>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</si>
  <si>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</si>
  <si>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</si>
  <si>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</si>
  <si>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</si>
  <si>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</si>
  <si>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</si>
  <si>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</si>
  <si>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</si>
  <si>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</si>
  <si>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</si>
  <si>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</si>
  <si>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</si>
  <si>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</si>
  <si>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</si>
  <si>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</si>
  <si>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</si>
  <si>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</si>
  <si>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</si>
  <si>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</si>
  <si>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</si>
  <si>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</si>
  <si>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</si>
  <si>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</si>
  <si>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</si>
  <si>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</si>
  <si>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</si>
  <si>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</si>
  <si>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</si>
  <si>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</si>
  <si>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</si>
  <si>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</si>
  <si>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</si>
  <si>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</si>
  <si>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</si>
  <si>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</si>
  <si>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</si>
  <si>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</si>
  <si>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</si>
  <si>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</si>
  <si>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</si>
  <si>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</si>
  <si>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</si>
  <si>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</si>
  <si>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</si>
  <si>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</si>
  <si>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</si>
  <si>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</si>
  <si>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</si>
  <si>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</si>
  <si>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</si>
  <si>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</si>
  <si>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</si>
  <si>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</si>
  <si>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</si>
  <si>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</si>
  <si>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</si>
  <si>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</si>
  <si>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</si>
  <si>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</si>
  <si>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</si>
  <si>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</si>
  <si>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</si>
  <si>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</si>
  <si>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</si>
  <si>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</si>
  <si>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</si>
  <si>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</si>
  <si>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</si>
  <si>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</si>
  <si>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</si>
  <si>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</si>
  <si>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</si>
  <si>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</si>
  <si>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</si>
  <si>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</si>
  <si>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</si>
  <si>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</si>
  <si>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</si>
  <si>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</si>
  <si>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</si>
  <si>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</si>
  <si>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</si>
  <si>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</si>
  <si>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</si>
  <si>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</si>
  <si>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</si>
  <si>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</si>
  <si>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</si>
  <si>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</si>
  <si>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</si>
  <si>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</si>
  <si>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</si>
  <si>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</si>
  <si>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</si>
  <si>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</si>
  <si>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</si>
  <si>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</si>
  <si>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</si>
  <si>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</si>
  <si>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</si>
  <si>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</si>
  <si>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</si>
  <si>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</si>
  <si>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</si>
  <si>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</si>
  <si>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</si>
  <si>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</si>
  <si>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</si>
  <si>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</si>
  <si>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</si>
  <si>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</si>
  <si>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</si>
  <si>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</si>
  <si>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</si>
  <si>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</si>
  <si>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</si>
  <si>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</si>
  <si>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</si>
  <si>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</si>
  <si>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</si>
  <si>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</si>
  <si>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</si>
  <si>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</si>
  <si>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</si>
  <si>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</si>
  <si>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</si>
  <si>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</si>
  <si>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</si>
  <si>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</si>
  <si>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</si>
  <si>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</si>
  <si>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</si>
  <si>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</si>
  <si>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</si>
  <si>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</si>
  <si>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</si>
  <si>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</si>
  <si>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</si>
  <si>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</si>
  <si>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</si>
  <si>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</si>
  <si>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</si>
  <si>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</si>
  <si>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</si>
  <si>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</si>
  <si>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</si>
  <si>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</si>
  <si>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</si>
  <si>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</si>
  <si>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</si>
  <si>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</si>
  <si>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</si>
  <si>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</si>
  <si>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</si>
  <si>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</si>
  <si>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</si>
  <si>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</si>
  <si>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</si>
  <si>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</si>
  <si>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</si>
  <si>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</si>
  <si>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</si>
  <si>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</si>
  <si>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</si>
  <si>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</si>
  <si>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</si>
  <si>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</si>
  <si>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</si>
  <si>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</si>
  <si>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</si>
  <si>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</si>
  <si>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</si>
  <si>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</si>
  <si>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</si>
  <si>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</si>
  <si>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</si>
  <si>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</si>
  <si>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</si>
  <si>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</si>
  <si>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</si>
  <si>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</si>
  <si>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</si>
  <si>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</si>
  <si>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</si>
  <si>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</si>
  <si>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</si>
  <si>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</si>
  <si>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</si>
  <si>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</si>
  <si>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</si>
  <si>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</si>
  <si>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</si>
  <si>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</si>
  <si>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</si>
  <si>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</si>
  <si>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</si>
  <si>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</si>
  <si>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</si>
  <si>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</si>
  <si>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</si>
  <si>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</si>
  <si>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</si>
  <si>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</si>
  <si>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</si>
  <si>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</si>
  <si>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</si>
  <si>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</si>
  <si>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</si>
  <si>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</si>
  <si>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</si>
  <si>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</si>
  <si>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</si>
  <si>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</si>
  <si>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</si>
  <si>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</si>
  <si>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</si>
  <si>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</si>
  <si>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</si>
  <si>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</si>
  <si>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</si>
  <si>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</si>
  <si>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</si>
  <si>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</si>
  <si>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</si>
  <si>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</si>
  <si>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</si>
  <si>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</si>
  <si>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</si>
  <si>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</si>
  <si>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</si>
  <si>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</si>
  <si>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</si>
  <si>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</si>
  <si>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</si>
  <si>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</si>
  <si>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</si>
  <si>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</si>
  <si>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</si>
  <si>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</si>
  <si>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</si>
  <si>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</si>
  <si>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</si>
  <si>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</si>
  <si>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</si>
  <si>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</si>
  <si>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</si>
  <si>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</si>
  <si>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</si>
  <si>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</si>
  <si>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</si>
  <si>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</si>
  <si>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</si>
  <si>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</si>
  <si>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</si>
  <si>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</si>
  <si>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</si>
  <si>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</si>
  <si>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</si>
  <si>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</si>
  <si>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</si>
  <si>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</si>
  <si>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</si>
  <si>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</si>
  <si>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</si>
  <si>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</si>
  <si>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</si>
  <si>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</si>
  <si>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</si>
  <si>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</si>
  <si>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</si>
  <si>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</si>
  <si>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</si>
  <si>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</si>
  <si>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</si>
  <si>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</si>
  <si>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</si>
  <si>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</si>
  <si>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</si>
  <si>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</si>
  <si>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</si>
  <si>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</si>
  <si>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</si>
  <si>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</si>
  <si>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</si>
  <si>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</si>
  <si>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</si>
  <si>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</si>
  <si>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</si>
  <si>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</si>
  <si>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</si>
  <si>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</si>
  <si>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</si>
  <si>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</si>
  <si>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</si>
  <si>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</si>
  <si>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</si>
  <si>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</si>
  <si>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</si>
  <si>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</si>
  <si>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</si>
  <si>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</si>
  <si>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</si>
  <si>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</si>
  <si>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</si>
  <si>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</si>
  <si>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</si>
  <si>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</si>
  <si>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</si>
  <si>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</si>
  <si>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</si>
  <si>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</si>
  <si>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</si>
  <si>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</si>
  <si>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</si>
  <si>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</si>
  <si>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</si>
  <si>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</si>
  <si>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</si>
  <si>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</si>
  <si>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</si>
  <si>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</si>
  <si>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</si>
  <si>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</si>
  <si>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</si>
  <si>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</si>
  <si>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</si>
  <si>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</si>
  <si>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</si>
  <si>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</si>
  <si>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</si>
  <si>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</si>
  <si>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</si>
  <si>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</si>
  <si>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</si>
  <si>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</si>
  <si>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</si>
  <si>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</si>
  <si>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</si>
  <si>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</si>
  <si>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</si>
  <si>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</si>
  <si>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</si>
  <si>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</si>
  <si>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</si>
  <si>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</si>
  <si>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</si>
  <si>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</si>
  <si>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</si>
  <si>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</si>
  <si>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</si>
  <si>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</si>
  <si>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</si>
  <si>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</si>
  <si>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</si>
  <si>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</si>
  <si>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</si>
  <si>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</si>
  <si>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</si>
  <si>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</si>
  <si>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</si>
  <si>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</si>
  <si>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</si>
  <si>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</si>
  <si>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</si>
  <si>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</si>
  <si>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</si>
  <si>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</si>
  <si>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</si>
  <si>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</si>
  <si>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</si>
  <si>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</si>
  <si>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</si>
  <si>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</si>
  <si>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</si>
  <si>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</si>
  <si>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</si>
  <si>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</si>
  <si>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</si>
  <si>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</si>
  <si>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</si>
  <si>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</si>
  <si>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</si>
  <si>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</si>
  <si>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</si>
  <si>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</si>
  <si>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</si>
  <si>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</si>
  <si>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</si>
  <si>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</si>
  <si>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</si>
  <si>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</si>
  <si>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</si>
  <si>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</si>
  <si>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</si>
  <si>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</si>
  <si>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</si>
  <si>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</si>
  <si>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</si>
  <si>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</si>
  <si>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</si>
  <si>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</si>
  <si>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</si>
  <si>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</si>
  <si>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</si>
  <si>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</si>
  <si>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</si>
  <si>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</si>
  <si>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</si>
  <si>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</si>
  <si>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</si>
  <si>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</si>
  <si>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</si>
  <si>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</si>
  <si>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</si>
  <si>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</si>
  <si>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</si>
  <si>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</si>
  <si>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</si>
  <si>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</si>
  <si>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</si>
  <si>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</si>
  <si>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</si>
  <si>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</si>
  <si>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</si>
  <si>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</si>
  <si>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</si>
  <si>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</si>
  <si>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</si>
  <si>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</si>
  <si>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</si>
  <si>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</si>
  <si>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</si>
  <si>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</si>
  <si>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</si>
  <si>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</si>
  <si>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</si>
  <si>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</si>
  <si>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</si>
  <si>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</si>
  <si>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</si>
  <si>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</si>
  <si>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</si>
  <si>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</si>
  <si>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</si>
  <si>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</si>
  <si>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</si>
  <si>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</si>
  <si>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</si>
  <si>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</si>
  <si>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</si>
  <si>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</si>
  <si>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</si>
  <si>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</si>
  <si>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</si>
  <si>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</si>
  <si>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</si>
  <si>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</si>
  <si>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</si>
  <si>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</si>
  <si>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</si>
  <si>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</si>
  <si>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</si>
  <si>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</si>
  <si>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</si>
  <si>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</si>
  <si>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</si>
  <si>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</si>
  <si>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</si>
  <si>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</si>
  <si>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</si>
  <si>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</si>
  <si>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</si>
  <si>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</si>
  <si>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</si>
  <si>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</si>
  <si>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</si>
  <si>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</si>
  <si>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</si>
  <si>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</si>
  <si>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</si>
  <si>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</si>
  <si>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</si>
  <si>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</si>
  <si>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</si>
  <si>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</si>
  <si>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</si>
  <si>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</si>
  <si>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</si>
  <si>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</si>
  <si>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</si>
  <si>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</si>
  <si>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</si>
  <si>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</si>
  <si>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</si>
  <si>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</si>
  <si>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</si>
  <si>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</si>
  <si>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</si>
  <si>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</si>
  <si>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</si>
  <si>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</si>
  <si>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</si>
  <si>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</si>
  <si>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</si>
  <si>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</si>
  <si>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</si>
  <si>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</si>
  <si>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</si>
  <si>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</si>
  <si>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</si>
  <si>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</si>
  <si>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</si>
  <si>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</si>
  <si>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</si>
  <si>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</si>
  <si>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</si>
  <si>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</si>
  <si>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</si>
  <si>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</si>
  <si>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</si>
  <si>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</si>
  <si>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</si>
  <si>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</si>
  <si>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</si>
  <si>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</si>
  <si>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</si>
  <si>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</si>
  <si>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</si>
  <si>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</si>
  <si>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</si>
  <si>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</si>
  <si>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</si>
  <si>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</si>
  <si>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</si>
  <si>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</si>
  <si>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</si>
  <si>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</si>
  <si>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</si>
  <si>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</si>
  <si>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</si>
  <si>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</si>
  <si>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</si>
  <si>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</si>
  <si>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</si>
  <si>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</si>
  <si>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</si>
  <si>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</si>
  <si>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</si>
  <si>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</si>
  <si>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</si>
  <si>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</si>
  <si>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</si>
  <si>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</si>
  <si>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</si>
  <si>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</si>
  <si>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</si>
  <si>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</si>
  <si>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</si>
  <si>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</si>
  <si>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</si>
  <si>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</si>
  <si>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</si>
  <si>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</si>
  <si>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</si>
  <si>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</si>
  <si>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</si>
  <si>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</si>
  <si>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</si>
  <si>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</si>
  <si>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</si>
  <si>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</si>
  <si>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</si>
  <si>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</si>
  <si>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</si>
  <si>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</si>
  <si>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</si>
  <si>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</si>
  <si>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</si>
  <si>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</si>
  <si>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</si>
  <si>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</si>
  <si>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</si>
  <si>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</si>
  <si>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</si>
  <si>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</si>
  <si>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</si>
  <si>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</si>
  <si>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</si>
  <si>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</si>
  <si>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</si>
  <si>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</si>
  <si>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</si>
  <si>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</si>
  <si>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</si>
  <si>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</si>
  <si>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</si>
  <si>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</si>
  <si>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</si>
  <si>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</si>
  <si>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</si>
  <si>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</si>
  <si>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</si>
  <si>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</si>
  <si>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</si>
  <si>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</si>
  <si>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</si>
  <si>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</si>
  <si>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</si>
  <si>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</si>
  <si>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</si>
  <si>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</si>
  <si>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</si>
  <si>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</si>
  <si>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</si>
  <si>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</si>
  <si>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</si>
  <si>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</si>
  <si>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</si>
  <si>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</si>
  <si>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</si>
  <si>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</si>
  <si>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</si>
  <si>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</si>
  <si>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</si>
  <si>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</si>
  <si>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</si>
  <si>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</si>
  <si>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</si>
  <si>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</si>
  <si>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</si>
  <si>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</si>
  <si>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</si>
  <si>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</si>
  <si>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</si>
  <si>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</si>
  <si>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</si>
  <si>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</si>
  <si>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</si>
  <si>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</si>
  <si>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</si>
  <si>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</si>
  <si>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</si>
  <si>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</si>
  <si>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</si>
  <si>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</si>
  <si>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</si>
  <si>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</si>
  <si>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</si>
  <si>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</si>
  <si>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</si>
  <si>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</si>
  <si>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</si>
  <si>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</si>
  <si>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</si>
  <si>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</si>
  <si>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</si>
  <si>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</si>
  <si>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</si>
  <si>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</si>
  <si>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</si>
  <si>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</si>
  <si>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</si>
  <si>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</si>
  <si>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</si>
  <si>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</si>
  <si>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</si>
  <si>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</si>
  <si>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</si>
  <si>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</si>
  <si>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</si>
  <si>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</si>
  <si>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</si>
  <si>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</si>
  <si>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</si>
  <si>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</si>
  <si>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</si>
  <si>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</si>
  <si>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</si>
  <si>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</si>
  <si>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</si>
  <si>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</si>
  <si>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</si>
  <si>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</si>
  <si>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</si>
  <si>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</si>
  <si>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</si>
  <si>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</si>
  <si>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</si>
  <si>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</si>
  <si>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</si>
  <si>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</si>
  <si>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</si>
  <si>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</si>
  <si>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</si>
  <si>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</si>
  <si>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</si>
  <si>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</si>
  <si>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</si>
  <si>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</si>
  <si>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</si>
  <si>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</si>
  <si>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</si>
  <si>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</si>
  <si>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</si>
  <si>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</si>
  <si>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</si>
  <si>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</si>
  <si>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</si>
  <si>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</si>
  <si>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</si>
  <si>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</si>
  <si>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</si>
  <si>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</si>
  <si>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</si>
  <si>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</si>
  <si>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</si>
  <si>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</si>
  <si>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</si>
  <si>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</si>
  <si>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</si>
  <si>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</si>
  <si>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</si>
  <si>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</si>
  <si>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</si>
  <si>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</si>
  <si>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</si>
  <si>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</si>
  <si>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</si>
  <si>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</si>
  <si>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</si>
  <si>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</si>
  <si>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</si>
  <si>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</si>
  <si>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</si>
  <si>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</si>
  <si>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</si>
  <si>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</si>
  <si>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</si>
  <si>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</si>
  <si>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</si>
  <si>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</si>
  <si>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</si>
  <si>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</si>
  <si>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</si>
  <si>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</si>
  <si>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</si>
  <si>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</si>
  <si>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</si>
  <si>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</si>
  <si>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</si>
  <si>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</si>
  <si>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</si>
  <si>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</si>
  <si>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</si>
  <si>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</si>
  <si>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</si>
  <si>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</si>
  <si>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</si>
  <si>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</si>
  <si>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</si>
  <si>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</si>
  <si>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</si>
  <si>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</si>
  <si>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</si>
  <si>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</si>
  <si>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</si>
  <si>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</si>
  <si>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</si>
  <si>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</si>
  <si>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</si>
  <si>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</si>
  <si>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</si>
  <si>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</si>
  <si>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</si>
  <si>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</si>
  <si>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</si>
  <si>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</si>
  <si>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</si>
  <si>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</si>
  <si>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</si>
  <si>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</si>
  <si>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</si>
  <si>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</si>
  <si>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</si>
  <si>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</si>
  <si>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</si>
  <si>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</si>
  <si>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</si>
  <si>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</si>
  <si>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</si>
  <si>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</si>
  <si>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</si>
  <si>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</si>
  <si>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</si>
  <si>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</si>
  <si>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</si>
  <si>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</si>
  <si>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</si>
  <si>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</si>
  <si>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</si>
  <si>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</si>
  <si>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</si>
  <si>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</si>
  <si>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</si>
  <si>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</si>
  <si>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</si>
  <si>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</si>
  <si>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</si>
  <si>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</si>
  <si>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</si>
  <si>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</si>
  <si>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</si>
  <si>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</si>
  <si>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</si>
  <si>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</si>
  <si>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</si>
  <si>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</si>
  <si>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</si>
  <si>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</si>
  <si>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</si>
  <si>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</si>
  <si>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</si>
  <si>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</si>
  <si>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</si>
  <si>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</si>
  <si>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</si>
  <si>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</si>
  <si>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</si>
  <si>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</si>
  <si>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</si>
  <si>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</si>
  <si>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</si>
  <si>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</si>
  <si>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</si>
  <si>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</si>
  <si>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</si>
  <si>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</si>
  <si>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</si>
  <si>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</si>
  <si>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</si>
  <si>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</si>
  <si>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</si>
  <si>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</si>
  <si>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</si>
  <si>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</si>
  <si>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</si>
  <si>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</si>
  <si>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</si>
  <si>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</si>
  <si>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</si>
  <si>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</si>
  <si>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</si>
  <si>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</si>
  <si>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</si>
  <si>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</si>
  <si>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</si>
  <si>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</si>
  <si>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</si>
  <si>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</si>
  <si>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</si>
  <si>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</si>
  <si>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</si>
  <si>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</si>
  <si>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</si>
  <si>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</si>
  <si>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</si>
  <si>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</si>
  <si>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</si>
  <si>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</si>
  <si>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</si>
  <si>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</si>
  <si>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</si>
  <si>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</si>
  <si>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</si>
  <si>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</si>
  <si>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</si>
  <si>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</si>
  <si>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</si>
  <si>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</si>
  <si>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</si>
  <si>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</si>
  <si>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</si>
  <si>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</si>
  <si>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</si>
  <si>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</si>
  <si>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</si>
  <si>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</si>
  <si>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</si>
  <si>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</si>
  <si>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</si>
  <si>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</si>
  <si>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</si>
  <si>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</si>
  <si>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</si>
  <si>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</si>
  <si>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</si>
  <si>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</si>
  <si>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</si>
  <si>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</si>
  <si>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</si>
  <si>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</si>
  <si>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</si>
  <si>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</si>
  <si>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</si>
  <si>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</si>
  <si>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</si>
  <si>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</si>
  <si>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</si>
  <si>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</si>
  <si>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</si>
  <si>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</si>
  <si>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</si>
  <si>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</si>
  <si>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</si>
  <si>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</si>
  <si>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</si>
  <si>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</si>
  <si>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</si>
  <si>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</si>
  <si>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</si>
  <si>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</si>
  <si>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</si>
  <si>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</si>
  <si>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</si>
  <si>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</si>
  <si>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</si>
  <si>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</si>
  <si>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</si>
  <si>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</si>
  <si>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</si>
  <si>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</si>
  <si>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</si>
  <si>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</si>
  <si>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</si>
  <si>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</si>
  <si>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</si>
  <si>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</si>
  <si>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</si>
  <si>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</si>
  <si>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</si>
  <si>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</si>
  <si>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</si>
  <si>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</si>
  <si>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</si>
  <si>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</si>
  <si>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</si>
  <si>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</si>
  <si>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</si>
  <si>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</si>
  <si>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</si>
  <si>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</si>
  <si>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</si>
  <si>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</si>
  <si>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</si>
  <si>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</si>
  <si>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</si>
  <si>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</si>
  <si>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</si>
  <si>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</si>
  <si>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</si>
  <si>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</si>
  <si>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</si>
  <si>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</si>
  <si>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</si>
  <si>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</si>
  <si>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</si>
  <si>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</si>
  <si>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</si>
  <si>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</si>
  <si>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</si>
  <si>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</si>
  <si>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</si>
  <si>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</si>
  <si>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</si>
  <si>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</si>
  <si>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</si>
  <si>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</si>
  <si>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</si>
  <si>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</si>
  <si>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</si>
  <si>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</si>
  <si>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</si>
  <si>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</si>
  <si>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</si>
  <si>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</si>
  <si>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</si>
  <si>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</si>
  <si>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</si>
  <si>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</si>
  <si>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</si>
  <si>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</si>
  <si>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</si>
  <si>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</si>
  <si>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</si>
  <si>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</si>
  <si>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</si>
  <si>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</si>
  <si>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</si>
  <si>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</si>
  <si>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</si>
  <si>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</si>
  <si>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</si>
  <si>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</si>
  <si>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</si>
  <si>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</si>
  <si>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</si>
  <si>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</si>
  <si>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</si>
  <si>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</si>
  <si>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</si>
  <si>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</si>
  <si>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</si>
  <si>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</si>
  <si>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</si>
  <si>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</si>
  <si>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</si>
  <si>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</si>
  <si>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</si>
  <si>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</si>
  <si>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</si>
  <si>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</si>
  <si>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</si>
  <si>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</si>
  <si>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</si>
  <si>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</si>
  <si>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</si>
  <si>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</si>
  <si>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</si>
  <si>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</si>
  <si>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</si>
  <si>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</si>
  <si>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</si>
  <si>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</si>
  <si>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</si>
  <si>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</si>
  <si>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</si>
  <si>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</si>
  <si>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</si>
  <si>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</si>
  <si>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</si>
  <si>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</si>
  <si>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</si>
  <si>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</si>
  <si>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</si>
  <si>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</si>
  <si>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</si>
  <si>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</si>
  <si>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</si>
  <si>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</si>
  <si>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</si>
  <si>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</si>
  <si>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</si>
  <si>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</si>
  <si>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</si>
  <si>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</si>
  <si>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</si>
  <si>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</si>
  <si>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</si>
  <si>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</si>
  <si>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</si>
  <si>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</si>
  <si>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</si>
  <si>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</si>
  <si>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</si>
  <si>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</si>
  <si>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</si>
  <si>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</si>
  <si>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</si>
  <si>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</si>
  <si>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</si>
  <si>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</si>
  <si>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</si>
  <si>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</si>
  <si>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</si>
  <si>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</si>
  <si>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</si>
  <si>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</si>
  <si>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</si>
  <si>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</si>
  <si>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</si>
  <si>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</si>
  <si>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</si>
  <si>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</si>
  <si>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</si>
  <si>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</si>
  <si>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</si>
  <si>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</si>
  <si>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</si>
  <si>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</si>
  <si>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</si>
  <si>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</si>
  <si>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</si>
  <si>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</si>
  <si>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</si>
  <si>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</si>
  <si>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</si>
  <si>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</si>
  <si>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</si>
  <si>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</si>
  <si>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</si>
  <si>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</si>
  <si>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</si>
  <si>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</si>
  <si>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</si>
  <si>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</si>
  <si>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</si>
  <si>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</si>
  <si>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</si>
  <si>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</si>
  <si>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</si>
  <si>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</si>
  <si>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</si>
  <si>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</si>
  <si>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</si>
  <si>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</si>
  <si>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</si>
  <si>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</si>
  <si>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</si>
  <si>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</si>
  <si>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</si>
  <si>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</si>
  <si>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</si>
  <si>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</si>
  <si>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</si>
  <si>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</si>
  <si>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</si>
  <si>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</si>
  <si>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</si>
  <si>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</si>
  <si>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</si>
  <si>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</si>
  <si>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</si>
  <si>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</si>
  <si>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</si>
  <si>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</si>
  <si>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</si>
  <si>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</si>
  <si>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</si>
  <si>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</si>
  <si>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</si>
  <si>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</si>
  <si>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</si>
  <si>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</si>
  <si>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</si>
  <si>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</si>
  <si>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</si>
  <si>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</si>
  <si>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</si>
  <si>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</si>
  <si>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</si>
  <si>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</si>
  <si>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</si>
  <si>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</si>
  <si>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</si>
  <si>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</si>
  <si>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</si>
  <si>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</si>
  <si>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</si>
  <si>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</si>
  <si>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</si>
  <si>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</si>
  <si>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</si>
  <si>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</si>
  <si>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</si>
  <si>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</si>
  <si>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</si>
  <si>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</si>
  <si>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</si>
  <si>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</si>
  <si>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</si>
  <si>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</si>
  <si>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</si>
  <si>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</si>
  <si>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</si>
  <si>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</si>
  <si>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</si>
  <si>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</si>
  <si>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</si>
  <si>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</si>
  <si>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</si>
  <si>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</si>
  <si>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</si>
  <si>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</si>
  <si>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</si>
  <si>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</si>
  <si>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</si>
  <si>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</si>
  <si>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</si>
  <si>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</si>
  <si>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</si>
  <si>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</si>
  <si>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</si>
  <si>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</si>
  <si>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</si>
  <si>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</si>
  <si>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</si>
  <si>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</si>
  <si>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</si>
  <si>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</si>
  <si>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</si>
  <si>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</si>
  <si>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</si>
  <si>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</si>
  <si>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</si>
  <si>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</si>
  <si>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</si>
  <si>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</si>
  <si>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</si>
  <si>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</si>
  <si>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</si>
  <si>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</si>
  <si>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</si>
  <si>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</si>
  <si>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</si>
  <si>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</si>
  <si>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</si>
  <si>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</si>
  <si>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</si>
  <si>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</si>
  <si>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</si>
  <si>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</si>
  <si>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</si>
  <si>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</si>
  <si>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</si>
  <si>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</si>
  <si>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</si>
  <si>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</si>
  <si>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</si>
  <si>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</si>
  <si>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</si>
  <si>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</si>
  <si>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</si>
  <si>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</si>
  <si>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</si>
  <si>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</si>
  <si>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</si>
  <si>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</si>
  <si>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</si>
  <si>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</si>
  <si>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</si>
  <si>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</si>
  <si>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</si>
  <si>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</si>
  <si>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</si>
  <si>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</si>
  <si>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</si>
  <si>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</si>
  <si>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</si>
  <si>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</si>
  <si>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</si>
  <si>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</si>
  <si>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</si>
  <si>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</si>
  <si>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</si>
  <si>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</si>
  <si>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</si>
  <si>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</si>
  <si>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</si>
  <si>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</si>
  <si>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</si>
  <si>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</si>
  <si>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</si>
  <si>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</si>
  <si>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</si>
  <si>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</si>
  <si>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</si>
  <si>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</si>
  <si>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</si>
  <si>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</si>
  <si>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</si>
  <si>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</si>
  <si>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</si>
  <si>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</si>
  <si>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</si>
  <si>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</si>
  <si>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</si>
  <si>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</si>
  <si>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</si>
  <si>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</si>
  <si>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</si>
  <si>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</si>
  <si>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</si>
  <si>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</si>
  <si>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</si>
  <si>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</si>
  <si>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</si>
  <si>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</si>
  <si>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</si>
  <si>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</si>
  <si>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</si>
  <si>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</si>
  <si>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</si>
  <si>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</si>
  <si>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</si>
  <si>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</si>
  <si>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</si>
  <si>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</si>
  <si>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</si>
  <si>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</si>
  <si>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</si>
  <si>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</si>
  <si>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</si>
  <si>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</si>
  <si>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</si>
  <si>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</si>
  <si>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</si>
  <si>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</si>
  <si>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</si>
  <si>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</si>
  <si>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</si>
  <si>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</si>
  <si>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</si>
  <si>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</si>
  <si>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</si>
  <si>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</si>
  <si>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</si>
  <si>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</si>
  <si>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</si>
  <si>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</si>
  <si>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</si>
  <si>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</si>
  <si>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</si>
  <si>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</si>
  <si>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</si>
  <si>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</si>
  <si>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</si>
  <si>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</si>
  <si>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</si>
  <si>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</si>
  <si>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</si>
  <si>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</si>
  <si>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</si>
  <si>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</si>
  <si>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</si>
  <si>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</si>
  <si>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</si>
  <si>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</si>
  <si>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</si>
  <si>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</si>
  <si>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</si>
  <si>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</si>
  <si>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</si>
  <si>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</si>
  <si>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</si>
  <si>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</si>
  <si>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</si>
  <si>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</si>
  <si>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</si>
  <si>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</si>
  <si>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</si>
  <si>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</si>
  <si>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</si>
  <si>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</si>
  <si>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</si>
  <si>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</si>
  <si>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</si>
  <si>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</si>
  <si>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</si>
  <si>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</si>
  <si>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</si>
  <si>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</si>
  <si>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</si>
  <si>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</si>
  <si>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</si>
  <si>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</si>
  <si>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</si>
  <si>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</si>
  <si>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</si>
  <si>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</si>
  <si>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</si>
  <si>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</si>
  <si>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</si>
  <si>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</si>
  <si>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</si>
  <si>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</si>
  <si>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</si>
  <si>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</si>
  <si>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</si>
  <si>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</si>
  <si>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</si>
  <si>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</si>
  <si>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</si>
  <si>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</si>
  <si>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</si>
  <si>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</si>
  <si>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</si>
  <si>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</si>
  <si>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</si>
  <si>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</si>
  <si>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</si>
  <si>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</si>
  <si>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</si>
  <si>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</si>
  <si>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</si>
  <si>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</si>
  <si>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</si>
  <si>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</si>
  <si>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</si>
  <si>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</si>
  <si>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</si>
  <si>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</si>
  <si>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</si>
  <si>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</si>
  <si>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</si>
  <si>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</si>
  <si>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</si>
  <si>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</si>
  <si>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</si>
  <si>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</si>
  <si>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</si>
  <si>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</si>
  <si>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</si>
  <si>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</si>
  <si>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</si>
  <si>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</si>
  <si>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</si>
  <si>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</si>
  <si>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</si>
  <si>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</si>
  <si>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</si>
  <si>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</si>
  <si>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</si>
  <si>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</si>
  <si>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</si>
  <si>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</si>
  <si>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</si>
  <si>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</si>
  <si>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</si>
  <si>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</si>
  <si>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</si>
  <si>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</si>
  <si>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</si>
  <si>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</si>
  <si>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</si>
  <si>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</si>
  <si>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</si>
  <si>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</si>
  <si>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</si>
  <si>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</si>
  <si>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</si>
  <si>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</si>
  <si>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</si>
  <si>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</si>
  <si>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</si>
  <si>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</si>
  <si>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</si>
  <si>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</si>
  <si>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</si>
  <si>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</si>
  <si>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</si>
  <si>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</si>
  <si>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</si>
  <si>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</si>
  <si>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</si>
  <si>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</si>
  <si>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</si>
  <si>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</si>
  <si>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</si>
  <si>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</si>
  <si>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</si>
  <si>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</si>
  <si>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</si>
  <si>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</si>
  <si>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</si>
  <si>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</si>
  <si>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</si>
  <si>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</si>
  <si>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</si>
  <si>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</si>
  <si>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</si>
  <si>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</si>
  <si>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</si>
  <si>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</si>
  <si>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</si>
  <si>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</si>
  <si>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</si>
  <si>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</si>
  <si>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</si>
  <si>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</si>
  <si>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</si>
  <si>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</si>
  <si>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</si>
  <si>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</si>
  <si>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</si>
  <si>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</si>
  <si>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</si>
  <si>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</si>
  <si>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</si>
  <si>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</si>
  <si>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</si>
  <si>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</si>
  <si>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</si>
  <si>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</si>
  <si>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</si>
  <si>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</si>
  <si>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</si>
  <si>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</si>
  <si>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</si>
  <si>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</si>
  <si>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</si>
  <si>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</si>
  <si>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</si>
  <si>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</si>
  <si>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</si>
  <si>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</si>
  <si>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</si>
  <si>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</si>
  <si>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</si>
  <si>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</si>
  <si>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</si>
  <si>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</si>
  <si>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</si>
  <si>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</si>
  <si>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</si>
  <si>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</si>
  <si>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</si>
  <si>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</si>
  <si>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</si>
  <si>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</si>
  <si>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</si>
  <si>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</si>
  <si>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</si>
  <si>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</si>
  <si>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</si>
  <si>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</si>
  <si>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</si>
  <si>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</si>
  <si>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</si>
  <si>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</si>
  <si>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</si>
  <si>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</si>
  <si>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</si>
  <si>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</si>
  <si>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</si>
  <si>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</si>
  <si>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</si>
  <si>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</si>
  <si>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</si>
  <si>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</si>
  <si>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</si>
  <si>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</si>
  <si>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</si>
  <si>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</si>
  <si>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</si>
  <si>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</si>
  <si>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</si>
  <si>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</si>
  <si>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</si>
  <si>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</si>
  <si>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</si>
  <si>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</si>
  <si>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</si>
  <si>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</si>
  <si>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</si>
  <si>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</si>
  <si>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</si>
  <si>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</si>
  <si>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</si>
  <si>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</si>
  <si>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</si>
  <si>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</si>
  <si>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</si>
  <si>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</si>
  <si>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</si>
  <si>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</si>
  <si>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</si>
  <si>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</si>
  <si>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</si>
  <si>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</si>
  <si>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</si>
  <si>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</si>
  <si>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</si>
  <si>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</si>
  <si>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</si>
  <si>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</si>
  <si>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</si>
  <si>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</si>
  <si>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</si>
  <si>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</si>
  <si>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</si>
  <si>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</si>
  <si>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</si>
  <si>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</si>
  <si>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</si>
  <si>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</si>
  <si>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</si>
  <si>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</si>
  <si>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</si>
  <si>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</si>
  <si>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</si>
  <si>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</si>
  <si>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</si>
  <si>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</si>
  <si>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</si>
  <si>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</si>
  <si>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</si>
  <si>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</si>
  <si>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</si>
  <si>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</si>
  <si>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</si>
  <si>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</si>
  <si>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</si>
  <si>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</si>
  <si>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</si>
  <si>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</si>
  <si>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</si>
  <si>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</si>
  <si>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</si>
  <si>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</si>
  <si>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</si>
  <si>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</si>
  <si>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</si>
  <si>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</si>
  <si>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</si>
  <si>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</si>
  <si>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</si>
  <si>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</si>
  <si>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</si>
  <si>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</si>
  <si>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</si>
  <si>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</si>
  <si>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</si>
  <si>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</si>
  <si>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</si>
  <si>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</si>
  <si>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</si>
  <si>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</si>
  <si>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</si>
  <si>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</si>
  <si>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</si>
  <si>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</si>
  <si>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</si>
  <si>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</si>
  <si>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</si>
  <si>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</si>
  <si>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</si>
  <si>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</si>
  <si>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</si>
  <si>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</si>
  <si>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</si>
  <si>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</si>
  <si>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</si>
  <si>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</si>
  <si>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</si>
  <si>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</si>
  <si>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</si>
  <si>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</si>
  <si>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</si>
  <si>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</si>
  <si>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</si>
  <si>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</si>
  <si>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</si>
  <si>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</si>
  <si>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</si>
  <si>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</si>
  <si>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</si>
  <si>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</si>
  <si>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</si>
  <si>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</si>
  <si>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</si>
  <si>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</si>
  <si>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</si>
  <si>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</si>
  <si>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</si>
  <si>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</si>
  <si>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</si>
  <si>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</si>
  <si>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</si>
  <si>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</si>
  <si>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</si>
  <si>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</si>
  <si>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</si>
  <si>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</si>
  <si>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</si>
  <si>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</si>
  <si>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</si>
  <si>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</si>
  <si>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</si>
  <si>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</si>
  <si>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</si>
  <si>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</si>
  <si>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</si>
  <si>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</si>
  <si>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</si>
  <si>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</si>
  <si>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</si>
  <si>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</si>
  <si>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</si>
  <si>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</si>
  <si>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</si>
  <si>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</si>
  <si>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</si>
  <si>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</si>
  <si>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</si>
  <si>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</si>
  <si>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</si>
  <si>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</si>
  <si>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</si>
  <si>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</si>
  <si>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</si>
  <si>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</si>
  <si>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</si>
  <si>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</si>
  <si>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</si>
  <si>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</si>
  <si>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</si>
  <si>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</si>
  <si>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</si>
  <si>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</si>
  <si>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</si>
  <si>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</si>
  <si>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</si>
  <si>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</si>
  <si>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</si>
  <si>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</si>
  <si>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</si>
  <si>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</si>
  <si>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</si>
  <si>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</si>
  <si>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</si>
  <si>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</si>
  <si>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</si>
  <si>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</si>
  <si>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</si>
  <si>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</si>
  <si>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</si>
  <si>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</si>
  <si>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</si>
  <si>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</si>
  <si>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</si>
  <si>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</si>
  <si>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</si>
  <si>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</si>
  <si>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</si>
  <si>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</si>
  <si>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</si>
  <si>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</si>
  <si>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</si>
  <si>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</si>
  <si>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</si>
  <si>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</si>
  <si>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</si>
  <si>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</si>
  <si>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</si>
  <si>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</si>
  <si>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</si>
  <si>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</si>
  <si>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</si>
  <si>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</si>
  <si>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</si>
  <si>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</si>
  <si>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</si>
  <si>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</si>
  <si>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</si>
  <si>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</si>
  <si>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</si>
  <si>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</si>
  <si>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</si>
  <si>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</si>
  <si>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</si>
  <si>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</si>
  <si>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</si>
  <si>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</si>
  <si>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</si>
  <si>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</si>
  <si>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</si>
  <si>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</si>
  <si>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</si>
  <si>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</si>
  <si>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</si>
  <si>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</si>
  <si>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</si>
  <si>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</si>
  <si>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</si>
  <si>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</si>
  <si>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</si>
  <si>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</si>
  <si>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</si>
  <si>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</si>
  <si>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</si>
  <si>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</si>
  <si>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</si>
  <si>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</si>
  <si>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</si>
  <si>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</si>
  <si>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</si>
  <si>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</si>
  <si>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</si>
  <si>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</si>
  <si>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</si>
  <si>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</si>
  <si>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</si>
  <si>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</si>
  <si>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</si>
  <si>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</si>
  <si>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</si>
  <si>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</si>
  <si>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</si>
  <si>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</si>
  <si>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</si>
  <si>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</si>
  <si>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</si>
  <si>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</si>
  <si>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</si>
  <si>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</si>
  <si>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</si>
  <si>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</si>
  <si>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</si>
  <si>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</si>
  <si>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</si>
  <si>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</si>
  <si>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</si>
  <si>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</si>
  <si>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</si>
  <si>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</si>
  <si>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</si>
  <si>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</si>
  <si>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</si>
  <si>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</si>
  <si>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</si>
  <si>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</si>
  <si>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</si>
  <si>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</si>
  <si>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</si>
  <si>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</si>
  <si>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</si>
  <si>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</si>
  <si>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</si>
  <si>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</si>
  <si>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</si>
  <si>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</si>
  <si>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</si>
  <si>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</si>
  <si>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</si>
  <si>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</si>
  <si>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</si>
  <si>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</si>
  <si>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</si>
  <si>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</si>
  <si>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</si>
  <si>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</si>
  <si>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</si>
  <si>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</si>
  <si>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</si>
  <si>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</si>
  <si>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</si>
  <si>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</si>
  <si>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</si>
  <si>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</si>
  <si>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</si>
  <si>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</si>
  <si>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</si>
  <si>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</si>
  <si>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</si>
  <si>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</si>
  <si>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</si>
  <si>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</si>
  <si>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</si>
  <si>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</si>
  <si>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</si>
  <si>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</si>
  <si>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</si>
  <si>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</si>
  <si>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</si>
  <si>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</si>
  <si>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</si>
  <si>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</si>
  <si>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</si>
  <si>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</si>
  <si>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</si>
  <si>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</si>
  <si>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</si>
  <si>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</si>
  <si>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</si>
  <si>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</si>
  <si>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</si>
  <si>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</si>
  <si>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</si>
  <si>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</si>
  <si>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</si>
  <si>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</si>
  <si>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</si>
  <si>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</si>
  <si>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</si>
  <si>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</si>
  <si>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</si>
  <si>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</si>
  <si>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</si>
  <si>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</si>
  <si>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</si>
  <si>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</si>
  <si>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</si>
  <si>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</si>
  <si>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</si>
  <si>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</si>
  <si>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</si>
  <si>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</si>
  <si>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</si>
  <si>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</si>
  <si>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</si>
  <si>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</si>
  <si>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</si>
  <si>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</si>
  <si>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</si>
  <si>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</si>
  <si>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</si>
  <si>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</si>
  <si>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</si>
  <si>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</si>
  <si>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</si>
  <si>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</si>
  <si>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</si>
  <si>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</si>
  <si>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</si>
  <si>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</si>
  <si>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</si>
  <si>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</si>
  <si>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</si>
  <si>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</si>
  <si>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</si>
  <si>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</si>
  <si>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</si>
  <si>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</si>
  <si>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</si>
  <si>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</si>
  <si>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</si>
  <si>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</si>
  <si>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</si>
  <si>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</si>
  <si>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</si>
  <si>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</si>
  <si>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</si>
  <si>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</si>
  <si>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</si>
  <si>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</si>
  <si>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</si>
  <si>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</si>
  <si>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</si>
  <si>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</si>
  <si>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</si>
  <si>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</si>
  <si>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</si>
  <si>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</si>
  <si>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</si>
  <si>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</si>
  <si>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</si>
  <si>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</si>
  <si>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</si>
  <si>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</si>
  <si>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</si>
  <si>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</si>
  <si>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</si>
  <si>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</si>
  <si>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</si>
  <si>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</si>
  <si>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</si>
  <si>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</si>
  <si>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</si>
  <si>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</si>
  <si>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</si>
  <si>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</si>
  <si>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</si>
  <si>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</si>
  <si>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</si>
  <si>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</si>
  <si>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</si>
  <si>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</si>
  <si>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</si>
  <si>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</si>
  <si>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</si>
  <si>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</si>
  <si>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</si>
  <si>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</si>
  <si>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</si>
  <si>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</si>
  <si>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</si>
  <si>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</si>
  <si>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</si>
  <si>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</si>
  <si>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</si>
  <si>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</si>
  <si>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</si>
  <si>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</si>
  <si>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</si>
  <si>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</si>
  <si>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</si>
  <si>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</si>
  <si>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</si>
  <si>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</si>
  <si>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</si>
  <si>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</si>
  <si>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</si>
  <si>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</si>
  <si>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</si>
  <si>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</si>
  <si>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</si>
  <si>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</si>
  <si>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</si>
  <si>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</si>
  <si>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</si>
  <si>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</si>
  <si>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</si>
  <si>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</si>
  <si>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</si>
  <si>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</si>
  <si>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</si>
  <si>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</si>
  <si>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</si>
  <si>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</si>
  <si>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</si>
  <si>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</si>
  <si>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</si>
  <si>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</si>
  <si>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</si>
  <si>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</si>
  <si>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</si>
  <si>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</si>
  <si>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</si>
  <si>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</si>
  <si>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</si>
  <si>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</si>
  <si>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</si>
  <si>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</si>
  <si>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</si>
  <si>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</si>
  <si>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</si>
  <si>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</si>
  <si>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</si>
  <si>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</si>
  <si>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</si>
  <si>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</si>
  <si>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</si>
  <si>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</si>
  <si>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</si>
  <si>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</si>
  <si>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</si>
  <si>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</si>
  <si>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</si>
  <si>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</si>
  <si>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</si>
  <si>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</si>
  <si>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</si>
  <si>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</si>
  <si>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</si>
  <si>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</si>
  <si>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</si>
  <si>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</si>
  <si>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</si>
  <si>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</si>
  <si>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</si>
  <si>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</si>
  <si>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</si>
  <si>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</si>
  <si>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</si>
  <si>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</si>
  <si>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</si>
  <si>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</si>
  <si>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</si>
  <si>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</si>
  <si>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</si>
  <si>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</si>
  <si>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</si>
  <si>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</si>
  <si>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</si>
  <si>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</si>
  <si>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</si>
  <si>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</si>
  <si>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</si>
  <si>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</si>
  <si>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</si>
  <si>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</si>
  <si>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</si>
  <si>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</si>
  <si>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</si>
  <si>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</si>
  <si>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</si>
  <si>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</si>
  <si>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</si>
  <si>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</si>
  <si>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</si>
  <si>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</si>
  <si>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</si>
  <si>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</si>
  <si>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</si>
  <si>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</si>
  <si>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</si>
  <si>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</si>
  <si>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</si>
  <si>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</si>
  <si>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</si>
  <si>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</si>
  <si>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</si>
  <si>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</si>
  <si>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</si>
  <si>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</si>
  <si>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</si>
  <si>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</si>
  <si>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</si>
  <si>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</si>
  <si>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</si>
  <si>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</si>
  <si>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</si>
  <si>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</si>
  <si>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</si>
  <si>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</si>
  <si>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</si>
  <si>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</si>
  <si>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</si>
  <si>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</si>
  <si>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</si>
  <si>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</si>
  <si>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</si>
  <si>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</si>
  <si>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</si>
  <si>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</si>
  <si>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</si>
  <si>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</si>
  <si>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</si>
  <si>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</si>
  <si>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</si>
  <si>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</si>
  <si>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</si>
  <si>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</si>
  <si>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</si>
  <si>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</si>
  <si>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</si>
  <si>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</si>
  <si>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</si>
  <si>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</si>
  <si>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</si>
  <si>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</si>
  <si>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</si>
  <si>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</si>
  <si>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</si>
  <si>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</si>
  <si>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</si>
  <si>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</si>
  <si>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</si>
  <si>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</si>
  <si>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</si>
  <si>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</si>
  <si>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</si>
  <si>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</si>
  <si>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</si>
  <si>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</si>
  <si>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</si>
  <si>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</si>
  <si>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</si>
  <si>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</si>
  <si>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</si>
  <si>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</si>
  <si>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</si>
  <si>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</si>
  <si>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</si>
  <si>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</si>
  <si>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</si>
  <si>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</si>
  <si>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</si>
  <si>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</si>
  <si>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</si>
  <si>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</si>
  <si>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</si>
  <si>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</si>
  <si>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</si>
  <si>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</si>
  <si>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</si>
  <si>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</si>
  <si>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</si>
  <si>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</si>
  <si>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</si>
  <si>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</si>
  <si>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</si>
  <si>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</si>
  <si>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</si>
  <si>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</si>
  <si>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</si>
  <si>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</si>
  <si>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</si>
  <si>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</si>
  <si>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</si>
  <si>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</si>
  <si>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</si>
  <si>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</si>
  <si>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</si>
  <si>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</si>
  <si>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</si>
  <si>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</si>
  <si>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</si>
  <si>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</si>
  <si>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</si>
  <si>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</si>
  <si>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</si>
  <si>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</si>
  <si>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</si>
  <si>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</si>
  <si>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</si>
  <si>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</si>
  <si>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</si>
  <si>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</si>
  <si>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</si>
  <si>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</si>
  <si>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</si>
  <si>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</si>
  <si>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</si>
  <si>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</si>
  <si>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</si>
  <si>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</si>
  <si>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</si>
  <si>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</si>
  <si>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</si>
  <si>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</si>
  <si>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</si>
  <si>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</si>
  <si>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</si>
  <si>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</si>
  <si>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</si>
  <si>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</si>
  <si>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</si>
  <si>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</si>
  <si>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</si>
  <si>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</si>
  <si>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</si>
  <si>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</si>
  <si>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</si>
  <si>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</si>
  <si>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</si>
  <si>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</si>
  <si>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</si>
  <si>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</si>
  <si>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</si>
  <si>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</si>
  <si>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</si>
  <si>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</si>
  <si>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</si>
  <si>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</si>
  <si>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</si>
  <si>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</si>
  <si>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</si>
  <si>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</si>
  <si>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</si>
  <si>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</si>
  <si>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</si>
  <si>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</si>
  <si>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</si>
  <si>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</si>
  <si>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</si>
  <si>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</si>
  <si>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</si>
  <si>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</si>
  <si>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</si>
  <si>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</si>
  <si>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</si>
  <si>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</si>
  <si>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</si>
  <si>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</si>
  <si>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</si>
  <si>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</si>
  <si>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</si>
  <si>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</si>
  <si>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</si>
  <si>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</si>
  <si>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</si>
  <si>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</si>
  <si>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</si>
  <si>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</si>
  <si>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</si>
  <si>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</si>
  <si>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</si>
  <si>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</si>
  <si>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</si>
  <si>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</si>
  <si>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</si>
  <si>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</si>
  <si>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</si>
  <si>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</si>
  <si>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</si>
  <si>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</si>
  <si>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</si>
  <si>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</si>
  <si>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</si>
  <si>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</si>
  <si>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</si>
  <si>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</si>
  <si>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</si>
  <si>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</si>
  <si>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</si>
  <si>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</si>
  <si>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</si>
  <si>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</si>
  <si>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</si>
  <si>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</si>
  <si>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</si>
  <si>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</si>
  <si>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</si>
  <si>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</si>
  <si>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</si>
  <si>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</si>
  <si>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</si>
  <si>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</si>
  <si>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</si>
  <si>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</si>
  <si>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</si>
  <si>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</si>
  <si>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</si>
  <si>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</si>
  <si>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</si>
  <si>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</si>
  <si>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</si>
  <si>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</si>
  <si>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</si>
  <si>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</si>
  <si>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</si>
  <si>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</si>
  <si>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</si>
  <si>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</si>
  <si>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</si>
  <si>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</si>
  <si>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</si>
  <si>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</si>
  <si>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</si>
  <si>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</si>
  <si>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</si>
  <si>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</si>
  <si>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</si>
  <si>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</si>
  <si>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</si>
  <si>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</si>
  <si>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</si>
  <si>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</si>
  <si>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</si>
  <si>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</si>
  <si>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</si>
  <si>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</si>
  <si>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</si>
  <si>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</si>
  <si>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</si>
  <si>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</si>
  <si>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</si>
  <si>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</si>
  <si>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</si>
  <si>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</si>
  <si>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</si>
  <si>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</si>
  <si>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</si>
  <si>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</si>
  <si>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</si>
  <si>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</si>
  <si>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</si>
  <si>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</si>
  <si>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</si>
  <si>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</si>
  <si>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</si>
  <si>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</si>
  <si>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</si>
  <si>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</si>
  <si>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</si>
  <si>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</si>
  <si>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</si>
  <si>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</si>
  <si>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</si>
  <si>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</si>
  <si>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</si>
  <si>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</si>
  <si>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</si>
  <si>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</si>
  <si>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</si>
  <si>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</si>
  <si>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</si>
  <si>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</si>
  <si>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</si>
  <si>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</si>
  <si>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</si>
  <si>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</si>
  <si>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</si>
  <si>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</si>
  <si>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</si>
  <si>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</si>
  <si>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</si>
  <si>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</si>
  <si>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</si>
  <si>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</si>
  <si>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</si>
  <si>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</si>
  <si>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</si>
  <si>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</si>
  <si>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</si>
  <si>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</si>
  <si>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</si>
  <si>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</si>
  <si>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</si>
  <si>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</si>
  <si>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</si>
  <si>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</si>
  <si>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</si>
  <si>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</si>
  <si>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</si>
  <si>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</si>
  <si>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</si>
  <si>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</si>
  <si>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</si>
  <si>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</si>
  <si>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</si>
  <si>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</si>
  <si>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</si>
  <si>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</si>
  <si>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</si>
  <si>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</si>
  <si>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</si>
  <si>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</si>
  <si>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</si>
  <si>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</si>
  <si>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</si>
  <si>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</si>
  <si>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</si>
  <si>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</si>
  <si>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</si>
  <si>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</si>
  <si>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</si>
  <si>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</si>
  <si>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</si>
  <si>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</si>
  <si>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</si>
  <si>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</si>
  <si>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</si>
  <si>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</si>
  <si>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</si>
  <si>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</si>
  <si>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</si>
  <si>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</si>
  <si>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</si>
  <si>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</si>
  <si>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</si>
  <si>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</si>
  <si>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</si>
  <si>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</si>
  <si>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</si>
  <si>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</si>
  <si>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</si>
  <si>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</si>
  <si>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</si>
  <si>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</si>
  <si>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</si>
  <si>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</si>
  <si>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</si>
  <si>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</si>
  <si>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</si>
  <si>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</si>
  <si>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</si>
  <si>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</si>
  <si>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</si>
  <si>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</si>
  <si>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</si>
  <si>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</si>
  <si>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</si>
  <si>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</si>
  <si>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</si>
  <si>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</si>
  <si>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</si>
  <si>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</si>
  <si>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</si>
  <si>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</si>
  <si>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</si>
  <si>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</si>
  <si>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</si>
  <si>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</si>
  <si>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</si>
  <si>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</si>
  <si>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</si>
  <si>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</si>
  <si>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</si>
  <si>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</si>
  <si>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</si>
  <si>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</si>
  <si>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</si>
  <si>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</si>
  <si>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</si>
  <si>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</si>
  <si>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</si>
  <si>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</si>
  <si>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</si>
  <si>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</si>
  <si>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</si>
  <si>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</si>
  <si>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</si>
  <si>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</si>
  <si>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</si>
  <si>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</si>
  <si>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</si>
  <si>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</si>
  <si>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</si>
  <si>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</si>
  <si>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</si>
  <si>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</si>
  <si>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</si>
  <si>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</si>
  <si>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</si>
  <si>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</si>
  <si>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</si>
  <si>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</si>
  <si>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</si>
  <si>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</si>
  <si>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</si>
  <si>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</si>
  <si>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</si>
  <si>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</si>
  <si>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</si>
  <si>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</si>
  <si>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</si>
  <si>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</si>
  <si>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</si>
  <si>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</si>
  <si>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</si>
  <si>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</si>
  <si>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</si>
  <si>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</si>
  <si>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</si>
  <si>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</si>
  <si>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</si>
  <si>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</si>
  <si>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</si>
  <si>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</si>
  <si>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</si>
  <si>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</si>
  <si>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</si>
  <si>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</si>
  <si>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</si>
  <si>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</si>
  <si>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</si>
  <si>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</si>
  <si>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</si>
  <si>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</si>
  <si>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</si>
  <si>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</si>
  <si>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</si>
  <si>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</si>
  <si>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</si>
  <si>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</si>
  <si>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</si>
  <si>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</si>
  <si>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</si>
  <si>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</si>
  <si>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</si>
  <si>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</si>
  <si>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</si>
  <si>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</si>
  <si>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</si>
  <si>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</si>
  <si>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</si>
  <si>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</si>
  <si>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</si>
  <si>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</si>
  <si>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</si>
  <si>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</si>
  <si>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</si>
  <si>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</si>
  <si>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</si>
  <si>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</si>
  <si>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</si>
  <si>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</si>
  <si>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</si>
  <si>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</si>
  <si>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</si>
  <si>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</si>
  <si>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</si>
  <si>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</si>
  <si>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</si>
  <si>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</si>
  <si>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</si>
  <si>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</si>
  <si>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</si>
  <si>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</si>
  <si>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</si>
  <si>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</si>
  <si>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</si>
  <si>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</si>
  <si>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</si>
  <si>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</si>
  <si>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</si>
  <si>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</si>
  <si>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</si>
  <si>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</si>
  <si>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</si>
  <si>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</si>
  <si>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</si>
  <si>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</si>
  <si>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</si>
  <si>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</si>
  <si>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</si>
  <si>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</si>
  <si>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</si>
  <si>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</si>
  <si>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</si>
  <si>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</si>
  <si>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</si>
  <si>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</si>
  <si>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</si>
  <si>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</si>
  <si>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</si>
  <si>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</si>
  <si>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</si>
  <si>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</si>
  <si>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</si>
  <si>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</si>
  <si>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</si>
  <si>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</si>
  <si>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</si>
  <si>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</si>
  <si>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</si>
  <si>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</si>
  <si>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</si>
  <si>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</si>
  <si>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</si>
  <si>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</si>
  <si>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</si>
  <si>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</si>
  <si>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</si>
  <si>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</si>
  <si>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</si>
  <si>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</si>
  <si>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</si>
  <si>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</si>
  <si>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</si>
  <si>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</si>
  <si>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</si>
  <si>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</si>
  <si>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</si>
  <si>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</si>
  <si>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</si>
  <si>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</si>
  <si>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</si>
  <si>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</si>
  <si>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</si>
  <si>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</si>
  <si>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</si>
  <si>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</si>
  <si>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</si>
  <si>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</si>
  <si>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</si>
  <si>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</si>
  <si>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</si>
  <si>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</si>
  <si>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</si>
  <si>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</si>
  <si>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</si>
  <si>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</si>
  <si>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</si>
  <si>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</si>
  <si>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</si>
  <si>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</si>
  <si>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</si>
  <si>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</si>
  <si>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</si>
  <si>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</si>
  <si>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</si>
  <si>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</si>
  <si>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</si>
  <si>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</si>
  <si>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</si>
  <si>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</si>
  <si>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</si>
  <si>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</si>
  <si>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</si>
  <si>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</si>
  <si>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</si>
  <si>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</si>
  <si>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</si>
  <si>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</si>
  <si>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</si>
  <si>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</si>
  <si>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</si>
  <si>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</si>
  <si>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</si>
  <si>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</si>
  <si>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</si>
  <si>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</si>
  <si>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</si>
  <si>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</si>
  <si>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</si>
  <si>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</si>
  <si>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</si>
  <si>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</si>
  <si>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</si>
  <si>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</si>
  <si>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</si>
  <si>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</si>
  <si>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</si>
  <si>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</si>
  <si>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</si>
  <si>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</si>
  <si>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</si>
  <si>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</si>
  <si>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</si>
  <si>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</si>
  <si>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</si>
  <si>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</si>
  <si>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</si>
  <si>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</si>
  <si>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</si>
  <si>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</si>
  <si>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</si>
  <si>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</si>
  <si>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</si>
  <si>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</si>
  <si>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</si>
  <si>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</si>
  <si>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</si>
  <si>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</si>
  <si>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</si>
  <si>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</si>
  <si>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</si>
  <si>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</si>
  <si>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</si>
  <si>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</si>
  <si>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</si>
  <si>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</si>
  <si>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</si>
  <si>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</si>
  <si>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</si>
  <si>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</si>
  <si>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</si>
  <si>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</si>
  <si>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</si>
  <si>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</si>
  <si>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</si>
  <si>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</si>
  <si>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</si>
  <si>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</si>
  <si>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</si>
  <si>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</si>
  <si>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</si>
  <si>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</si>
  <si>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</si>
  <si>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</si>
  <si>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</si>
  <si>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</si>
  <si>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</si>
  <si>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</si>
  <si>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</si>
  <si>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</si>
  <si>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</si>
  <si>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</si>
  <si>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</si>
  <si>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</si>
  <si>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</si>
  <si>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</si>
  <si>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</si>
  <si>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</si>
  <si>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</si>
  <si>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</si>
  <si>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</si>
  <si>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</si>
  <si>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</si>
  <si>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</si>
  <si>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</si>
  <si>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</si>
  <si>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</si>
  <si>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</si>
  <si>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</si>
  <si>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</si>
  <si>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</si>
  <si>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</si>
  <si>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</si>
  <si>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</si>
  <si>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</si>
  <si>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</si>
  <si>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</si>
  <si>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</si>
  <si>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</si>
  <si>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</si>
  <si>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</si>
  <si>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</si>
  <si>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</si>
  <si>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</si>
  <si>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</si>
  <si>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</si>
  <si>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</si>
  <si>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</si>
  <si>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</si>
  <si>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</si>
  <si>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</si>
  <si>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</si>
  <si>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</si>
  <si>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</si>
  <si>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</si>
  <si>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</si>
  <si>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</si>
  <si>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</si>
  <si>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</si>
  <si>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</si>
  <si>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</si>
  <si>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</si>
  <si>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</si>
  <si>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</si>
  <si>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</si>
  <si>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</si>
  <si>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</si>
  <si>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</si>
  <si>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</si>
  <si>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</si>
  <si>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</si>
  <si>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</si>
  <si>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</si>
  <si>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</si>
  <si>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</si>
  <si>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</si>
  <si>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</si>
  <si>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</si>
  <si>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</si>
  <si>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</si>
  <si>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</si>
  <si>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</si>
  <si>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</si>
  <si>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</si>
  <si>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</si>
  <si>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</si>
  <si>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</si>
  <si>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</si>
  <si>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</si>
  <si>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</si>
  <si>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</si>
  <si>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</si>
  <si>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</si>
  <si>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</si>
  <si>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</si>
  <si>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</si>
  <si>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</si>
  <si>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</si>
  <si>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</si>
  <si>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</si>
  <si>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</si>
  <si>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</si>
  <si>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</si>
  <si>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</si>
  <si>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</si>
  <si>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</si>
  <si>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</si>
  <si>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</si>
  <si>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</si>
  <si>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</si>
  <si>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</si>
  <si>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</si>
  <si>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</si>
  <si>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</si>
  <si>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</si>
  <si>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</si>
  <si>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</si>
  <si>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</si>
  <si>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</si>
  <si>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</si>
  <si>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</si>
  <si>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</si>
  <si>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</si>
  <si>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</si>
  <si>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</si>
  <si>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</si>
  <si>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</si>
  <si>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</si>
  <si>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</si>
  <si>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</si>
  <si>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</si>
  <si>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</si>
  <si>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</si>
  <si>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</si>
  <si>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</si>
  <si>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</si>
  <si>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</si>
  <si>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</si>
  <si>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</si>
  <si>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</si>
  <si>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</si>
  <si>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</si>
  <si>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</si>
  <si>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</si>
  <si>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</si>
  <si>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</si>
  <si>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</si>
  <si>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</si>
  <si>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</si>
  <si>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</si>
  <si>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</si>
  <si>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</si>
  <si>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</si>
  <si>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</si>
  <si>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</si>
  <si>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</si>
  <si>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</si>
  <si>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</si>
  <si>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</si>
  <si>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</si>
  <si>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</si>
  <si>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</si>
  <si>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</si>
  <si>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</si>
  <si>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</si>
  <si>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</si>
  <si>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</si>
  <si>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</si>
  <si>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</si>
  <si>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</si>
  <si>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</si>
  <si>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</si>
  <si>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</si>
  <si>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</si>
  <si>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</si>
  <si>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</si>
  <si>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</si>
  <si>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</si>
  <si>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</si>
  <si>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</si>
  <si>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</si>
  <si>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</si>
  <si>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</si>
  <si>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</si>
  <si>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</si>
  <si>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</si>
  <si>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</si>
  <si>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</si>
  <si>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</si>
  <si>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</si>
  <si>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</si>
  <si>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</si>
  <si>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</si>
  <si>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</si>
  <si>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</si>
  <si>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</si>
  <si>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</si>
  <si>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</si>
  <si>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</si>
  <si>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</si>
  <si>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</si>
  <si>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</si>
  <si>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</si>
  <si>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</si>
  <si>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</si>
  <si>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</si>
  <si>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</si>
  <si>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</si>
  <si>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</si>
  <si>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</si>
  <si>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</si>
  <si>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</si>
  <si>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</si>
  <si>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</si>
  <si>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</si>
  <si>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</si>
  <si>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</si>
  <si>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</si>
  <si>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</si>
  <si>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</si>
  <si>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</si>
  <si>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</si>
  <si>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</si>
  <si>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</si>
  <si>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</si>
  <si>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</si>
  <si>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</si>
  <si>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</si>
  <si>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</si>
  <si>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</si>
  <si>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</si>
  <si>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</si>
  <si>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</si>
  <si>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</si>
  <si>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</si>
  <si>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</si>
  <si>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</si>
  <si>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</si>
  <si>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</si>
  <si>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</si>
  <si>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</si>
  <si>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</si>
  <si>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</si>
  <si>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</si>
  <si>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</si>
  <si>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</si>
  <si>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</si>
  <si>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</si>
  <si>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</si>
  <si>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</si>
  <si>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</si>
  <si>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</si>
  <si>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</si>
  <si>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</si>
  <si>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</si>
  <si>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</si>
  <si>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</si>
  <si>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</si>
  <si>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</si>
  <si>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</si>
  <si>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</si>
  <si>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</si>
  <si>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</si>
  <si>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</si>
  <si>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</si>
  <si>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</si>
  <si>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</si>
  <si>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</si>
  <si>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</si>
  <si>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</si>
  <si>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</si>
  <si>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</si>
  <si>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</si>
  <si>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</si>
  <si>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</si>
  <si>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</si>
  <si>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</si>
  <si>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</si>
  <si>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</si>
  <si>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</si>
  <si>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</si>
  <si>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</si>
  <si>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</si>
  <si>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</si>
  <si>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</si>
  <si>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</si>
  <si>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</si>
  <si>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</si>
  <si>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</si>
  <si>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</si>
  <si>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</si>
  <si>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</si>
  <si>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</si>
  <si>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</si>
  <si>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</si>
  <si>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</si>
  <si>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</si>
  <si>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</si>
  <si>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</si>
  <si>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</si>
  <si>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</si>
  <si>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</si>
  <si>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</si>
  <si>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</si>
  <si>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</si>
  <si>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</si>
  <si>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</si>
  <si>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</si>
  <si>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</si>
  <si>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</si>
  <si>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</si>
  <si>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</si>
  <si>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</si>
  <si>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</si>
  <si>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</si>
  <si>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</si>
  <si>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</si>
  <si>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</si>
  <si>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</si>
  <si>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</si>
  <si>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</si>
  <si>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</si>
  <si>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</si>
  <si>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</si>
  <si>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</si>
  <si>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</si>
  <si>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</si>
  <si>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</si>
  <si>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</si>
  <si>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</si>
  <si>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</si>
  <si>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</si>
  <si>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</si>
  <si>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</si>
  <si>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</si>
  <si>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</si>
  <si>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</si>
  <si>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</si>
  <si>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</si>
  <si>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</si>
  <si>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</si>
  <si>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</si>
  <si>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</si>
  <si>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</si>
  <si>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</si>
  <si>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</si>
  <si>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</si>
  <si>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</si>
  <si>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</si>
  <si>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</si>
  <si>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</si>
  <si>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</si>
  <si>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</si>
  <si>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</si>
  <si>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</si>
  <si>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</si>
  <si>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</si>
  <si>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</si>
  <si>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</si>
  <si>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</si>
  <si>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</si>
  <si>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</si>
  <si>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</si>
  <si>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</si>
  <si>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</si>
  <si>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</si>
  <si>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</si>
  <si>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</si>
  <si>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</si>
  <si>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</si>
  <si>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</si>
  <si>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</si>
  <si>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</si>
  <si>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</si>
  <si>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</si>
  <si>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</si>
  <si>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</si>
  <si>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</si>
  <si>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</si>
  <si>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</si>
  <si>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</si>
  <si>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</si>
  <si>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</si>
  <si>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</si>
  <si>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</si>
  <si>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</si>
  <si>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</si>
  <si>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</si>
  <si>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</si>
  <si>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</si>
  <si>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</si>
  <si>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</si>
  <si>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</si>
  <si>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</si>
  <si>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</si>
  <si>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</si>
  <si>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</si>
  <si>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</si>
  <si>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</si>
  <si>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</si>
  <si>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</si>
  <si>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</si>
  <si>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</si>
  <si>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</si>
  <si>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</si>
  <si>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</si>
  <si>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</si>
  <si>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</si>
  <si>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</si>
  <si>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</si>
  <si>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</si>
  <si>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</si>
  <si>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</si>
  <si>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</si>
  <si>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</si>
  <si>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</si>
  <si>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</si>
  <si>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</si>
  <si>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</si>
  <si>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</si>
  <si>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</si>
  <si>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</si>
  <si>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</si>
  <si>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</si>
  <si>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</si>
  <si>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</si>
  <si>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</si>
  <si>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</si>
  <si>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</si>
  <si>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</si>
  <si>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</si>
  <si>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</si>
  <si>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</si>
  <si>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</si>
  <si>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</si>
  <si>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</si>
  <si>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</si>
  <si>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</si>
  <si>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</si>
  <si>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</si>
  <si>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</si>
  <si>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</si>
  <si>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</si>
  <si>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</si>
  <si>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</si>
  <si>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</si>
  <si>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</si>
  <si>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</si>
  <si>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</si>
  <si>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</si>
  <si>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</si>
  <si>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</si>
  <si>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</si>
  <si>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</si>
  <si>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</si>
  <si>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</si>
  <si>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</si>
  <si>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</si>
  <si>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</si>
  <si>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</si>
  <si>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</si>
  <si>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</si>
  <si>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</si>
  <si>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</si>
  <si>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</si>
  <si>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</si>
  <si>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</si>
  <si>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</si>
  <si>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</si>
  <si>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</si>
  <si>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</si>
  <si>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</si>
  <si>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</si>
  <si>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</si>
  <si>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</si>
  <si>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</si>
  <si>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</si>
  <si>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</si>
  <si>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</si>
  <si>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</si>
  <si>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</si>
  <si>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</si>
  <si>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</si>
  <si>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</si>
  <si>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</si>
  <si>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</si>
  <si>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</si>
  <si>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</si>
  <si>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</si>
  <si>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</si>
  <si>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</si>
  <si>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</si>
  <si>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</si>
  <si>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</si>
  <si>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</si>
  <si>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</si>
  <si>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</si>
  <si>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</si>
  <si>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</si>
  <si>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</si>
  <si>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</si>
  <si>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</si>
  <si>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</si>
  <si>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</si>
  <si>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</si>
  <si>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</si>
  <si>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</si>
  <si>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</si>
  <si>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</si>
  <si>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</si>
  <si>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</si>
  <si>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</si>
  <si>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</si>
  <si>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</si>
  <si>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</si>
  <si>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</si>
  <si>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</si>
  <si>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</si>
  <si>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</si>
  <si>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</si>
  <si>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</si>
  <si>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</si>
  <si>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</si>
  <si>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</si>
  <si>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</si>
  <si>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</si>
  <si>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</si>
  <si>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</si>
  <si>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</si>
  <si>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</si>
  <si>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</si>
  <si>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</si>
  <si>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</si>
  <si>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</si>
  <si>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</si>
  <si>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</si>
  <si>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</si>
  <si>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</si>
  <si>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</si>
  <si>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</si>
  <si>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</si>
  <si>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</si>
  <si>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</si>
  <si>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</si>
  <si>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</si>
  <si>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</si>
  <si>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</si>
  <si>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</si>
  <si>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</si>
  <si>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</si>
  <si>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</si>
  <si>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</si>
  <si>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</si>
  <si>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</si>
  <si>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</si>
  <si>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</si>
  <si>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</si>
  <si>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</si>
  <si>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</si>
  <si>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</si>
  <si>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</si>
  <si>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</si>
  <si>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</si>
  <si>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</si>
  <si>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</si>
  <si>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</si>
  <si>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</si>
  <si>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</si>
  <si>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</si>
  <si>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</si>
  <si>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</si>
  <si>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</si>
  <si>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</si>
  <si>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</si>
  <si>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</si>
  <si>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</si>
  <si>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</si>
  <si>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</si>
  <si>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</si>
  <si>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</si>
  <si>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</si>
  <si>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</si>
  <si>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</si>
  <si>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</si>
  <si>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</si>
  <si>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</si>
  <si>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</si>
  <si>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</si>
  <si>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</si>
  <si>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</si>
  <si>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</si>
  <si>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</si>
  <si>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</si>
  <si>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</si>
  <si>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</si>
  <si>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</si>
  <si>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</si>
  <si>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</si>
  <si>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</si>
  <si>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</si>
  <si>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</si>
  <si>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</si>
  <si>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</si>
  <si>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</si>
  <si>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</si>
  <si>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</si>
  <si>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</si>
  <si>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</si>
  <si>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</si>
  <si>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</si>
  <si>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</si>
  <si>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</si>
  <si>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</si>
  <si>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</si>
  <si>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</si>
  <si>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</si>
  <si>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</si>
  <si>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</si>
  <si>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</si>
  <si>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</si>
  <si>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</si>
  <si>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</si>
  <si>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</si>
  <si>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</si>
  <si>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</si>
  <si>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</si>
  <si>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</si>
  <si>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</si>
  <si>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</si>
  <si>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</si>
  <si>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</si>
  <si>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</si>
  <si>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</si>
  <si>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</si>
  <si>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</si>
  <si>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</si>
  <si>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</si>
  <si>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</si>
  <si>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</si>
  <si>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</si>
  <si>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</si>
  <si>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</si>
  <si>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</si>
  <si>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</si>
  <si>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</si>
  <si>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</si>
  <si>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</si>
  <si>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</si>
  <si>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</si>
  <si>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</si>
  <si>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</si>
  <si>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</si>
  <si>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</si>
  <si>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</si>
  <si>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</si>
  <si>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</si>
  <si>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</si>
  <si>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</si>
  <si>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</si>
  <si>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</si>
  <si>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</si>
  <si>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</si>
  <si>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</si>
  <si>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</si>
  <si>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</si>
  <si>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</si>
  <si>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</si>
  <si>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</si>
  <si>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</si>
  <si>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</si>
  <si>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</si>
  <si>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</si>
  <si>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</si>
  <si>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</si>
  <si>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</si>
  <si>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</si>
  <si>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</si>
  <si>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</si>
  <si>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</si>
  <si>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</si>
  <si>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</si>
  <si>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</si>
  <si>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</si>
  <si>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</si>
  <si>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</si>
  <si>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</si>
  <si>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</si>
  <si>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</si>
  <si>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</si>
  <si>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</si>
  <si>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</si>
  <si>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</si>
  <si>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</si>
  <si>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</si>
  <si>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</si>
  <si>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</si>
  <si>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</si>
  <si>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</si>
  <si>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</si>
  <si>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</si>
  <si>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</si>
  <si>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</si>
  <si>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</si>
  <si>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</si>
  <si>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</si>
  <si>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</si>
  <si>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</si>
  <si>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</si>
  <si>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</si>
  <si>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</si>
  <si>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</si>
  <si>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</si>
  <si>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</si>
  <si>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</si>
  <si>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</si>
  <si>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</si>
  <si>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</si>
  <si>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</si>
  <si>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</si>
  <si>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</si>
  <si>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</si>
  <si>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</si>
  <si>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</si>
  <si>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</si>
  <si>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</si>
  <si>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</si>
  <si>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</si>
  <si>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</si>
  <si>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</si>
  <si>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</si>
  <si>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</si>
  <si>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</si>
  <si>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</si>
  <si>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</si>
  <si>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</si>
  <si>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</si>
  <si>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</si>
  <si>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</si>
  <si>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</si>
  <si>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</si>
  <si>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</si>
  <si>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</si>
  <si>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</si>
  <si>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</si>
  <si>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</si>
  <si>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</si>
  <si>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</si>
  <si>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</si>
  <si>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</si>
  <si>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</si>
  <si>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</si>
  <si>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</si>
  <si>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</si>
  <si>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</si>
  <si>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</si>
  <si>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</si>
  <si>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</si>
  <si>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</si>
  <si>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</si>
  <si>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</si>
  <si>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</si>
  <si>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</si>
  <si>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</si>
  <si>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</si>
  <si>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</si>
  <si>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</si>
  <si>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</si>
  <si>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</si>
  <si>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</si>
  <si>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</si>
  <si>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</si>
  <si>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</si>
  <si>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</si>
  <si>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</si>
  <si>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</si>
  <si>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</si>
  <si>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</si>
  <si>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</si>
  <si>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</si>
  <si>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</si>
  <si>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</si>
  <si>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</si>
  <si>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</si>
  <si>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</si>
  <si>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</si>
  <si>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</si>
  <si>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</si>
  <si>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</si>
  <si>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</si>
  <si>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</si>
  <si>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</si>
  <si>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</si>
  <si>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</si>
  <si>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</si>
  <si>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</si>
  <si>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</si>
  <si>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</si>
  <si>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</si>
  <si>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</si>
  <si>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</si>
  <si>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</si>
  <si>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</si>
  <si>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</si>
  <si>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</si>
  <si>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</si>
  <si>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</si>
  <si>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</si>
  <si>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</si>
  <si>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</si>
  <si>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</si>
  <si>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</si>
  <si>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</si>
  <si>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</si>
  <si>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</si>
  <si>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</si>
  <si>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</si>
  <si>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</si>
  <si>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</si>
  <si>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</si>
  <si>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</si>
  <si>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</si>
  <si>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</si>
  <si>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</si>
  <si>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</si>
  <si>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</si>
  <si>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</si>
  <si>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</si>
  <si>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</si>
  <si>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</si>
  <si>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</si>
  <si>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</si>
  <si>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</si>
  <si>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</si>
  <si>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</si>
  <si>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</si>
  <si>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</si>
  <si>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</si>
  <si>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</si>
  <si>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</si>
  <si>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</si>
  <si>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</si>
  <si>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</si>
  <si>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</si>
  <si>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</si>
  <si>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</si>
  <si>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</si>
  <si>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</si>
  <si>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</si>
  <si>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</si>
  <si>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</si>
  <si>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</si>
  <si>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</si>
  <si>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</si>
  <si>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</si>
  <si>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</si>
  <si>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</si>
  <si>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</si>
  <si>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</si>
  <si>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</si>
  <si>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</si>
  <si>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</si>
  <si>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</si>
  <si>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</si>
  <si>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</si>
  <si>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</si>
  <si>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</si>
  <si>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</si>
  <si>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</si>
  <si>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</si>
  <si>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</si>
  <si>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</si>
  <si>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</si>
  <si>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</si>
  <si>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</si>
  <si>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</si>
  <si>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</si>
  <si>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</si>
  <si>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</si>
  <si>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</si>
  <si>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</si>
  <si>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</si>
  <si>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</si>
  <si>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</si>
  <si>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</si>
  <si>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</si>
  <si>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</si>
  <si>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</si>
  <si>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</si>
  <si>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</si>
  <si>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</si>
  <si>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</si>
  <si>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</si>
  <si>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</si>
  <si>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</si>
  <si>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</si>
  <si>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</si>
  <si>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</si>
  <si>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</si>
  <si>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</si>
  <si>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</si>
  <si>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</si>
  <si>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</si>
  <si>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</si>
  <si>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</si>
  <si>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</si>
  <si>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</si>
  <si>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</si>
  <si>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</si>
  <si>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</si>
  <si>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</si>
  <si>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</si>
  <si>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</si>
  <si>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</si>
  <si>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</si>
  <si>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</si>
  <si>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</si>
  <si>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</si>
  <si>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</si>
  <si>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</si>
  <si>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</si>
  <si>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</si>
  <si>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</si>
  <si>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</si>
  <si>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</si>
  <si>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</si>
  <si>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</si>
  <si>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</si>
  <si>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</si>
  <si>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</si>
  <si>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</si>
  <si>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</si>
  <si>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</si>
  <si>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</si>
  <si>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</si>
  <si>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</si>
  <si>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</si>
  <si>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</si>
  <si>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</si>
  <si>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</si>
  <si>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</si>
  <si>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</si>
  <si>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</si>
  <si>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</si>
  <si>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</si>
  <si>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</si>
  <si>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</si>
  <si>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</si>
  <si>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</si>
  <si>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</si>
  <si>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</si>
  <si>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</si>
  <si>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</si>
  <si>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</si>
  <si>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</si>
  <si>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</si>
  <si>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</si>
  <si>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</si>
  <si>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</si>
  <si>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</si>
  <si>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</si>
  <si>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</si>
  <si>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</si>
  <si>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</si>
  <si>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</si>
  <si>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</si>
  <si>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</si>
  <si>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</si>
  <si>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</si>
  <si>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</si>
  <si>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</si>
  <si>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</si>
  <si>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</si>
  <si>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</si>
  <si>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</si>
  <si>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</si>
  <si>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</si>
  <si>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</si>
  <si>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</si>
  <si>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</si>
  <si>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</si>
  <si>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</si>
  <si>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</si>
  <si>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</si>
  <si>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</si>
  <si>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</si>
  <si>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</si>
  <si>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</si>
  <si>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</si>
  <si>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</si>
  <si>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</si>
  <si>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</si>
  <si>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</si>
  <si>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</si>
  <si>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</si>
  <si>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</si>
  <si>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</si>
  <si>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</si>
  <si>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</si>
  <si>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</si>
  <si>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</si>
  <si>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</si>
  <si>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</si>
  <si>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</si>
  <si>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</si>
  <si>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</si>
  <si>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</si>
  <si>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</si>
  <si>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</si>
  <si>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</si>
  <si>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</si>
  <si>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</si>
  <si>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</si>
  <si>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</si>
  <si>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</si>
  <si>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</si>
  <si>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</si>
  <si>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</si>
  <si>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</si>
  <si>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</si>
  <si>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</si>
  <si>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</si>
  <si>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</si>
  <si>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</si>
  <si>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</si>
  <si>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</si>
  <si>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</si>
  <si>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</si>
  <si>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</si>
  <si>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</si>
  <si>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</si>
  <si>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</si>
  <si>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</si>
  <si>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</si>
  <si>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</si>
  <si>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</si>
  <si>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</si>
  <si>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</si>
  <si>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</si>
  <si>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</si>
  <si>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</si>
  <si>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</si>
  <si>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</si>
  <si>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</si>
  <si>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</si>
  <si>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</si>
  <si>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</si>
  <si>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</si>
  <si>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</si>
  <si>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</si>
  <si>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</si>
  <si>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</si>
  <si>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</si>
  <si>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</si>
  <si>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</si>
  <si>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</si>
  <si>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</si>
  <si>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</si>
  <si>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</si>
  <si>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</si>
  <si>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</si>
  <si>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</si>
  <si>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</si>
  <si>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</si>
  <si>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</si>
  <si>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</si>
  <si>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</si>
  <si>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</si>
  <si>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</si>
  <si>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</si>
  <si>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</si>
  <si>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</si>
  <si>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</si>
  <si>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</si>
  <si>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</si>
  <si>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</si>
  <si>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</si>
  <si>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</si>
  <si>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</si>
  <si>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</si>
  <si>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</si>
  <si>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</si>
  <si>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</si>
  <si>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</si>
  <si>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</si>
  <si>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</si>
  <si>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</si>
  <si>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</si>
  <si>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</si>
  <si>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</si>
  <si>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</si>
  <si>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</si>
  <si>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</si>
  <si>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</si>
  <si>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</si>
  <si>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</si>
  <si>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</si>
  <si>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</si>
  <si>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</si>
  <si>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</si>
  <si>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</si>
  <si>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</si>
  <si>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</si>
  <si>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</si>
  <si>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</si>
  <si>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</si>
  <si>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</si>
  <si>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</si>
  <si>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</si>
  <si>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</si>
  <si>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</si>
  <si>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</si>
  <si>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</si>
  <si>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</si>
  <si>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</si>
  <si>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</si>
  <si>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</si>
  <si>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</si>
  <si>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</si>
  <si>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</si>
  <si>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</si>
  <si>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</si>
  <si>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</si>
  <si>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</si>
  <si>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</si>
  <si>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</si>
  <si>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</si>
  <si>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</si>
  <si>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</si>
  <si>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</si>
  <si>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</si>
  <si>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</si>
  <si>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</si>
  <si>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</si>
  <si>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</si>
  <si>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</si>
  <si>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</si>
  <si>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</si>
  <si>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</si>
  <si>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</si>
  <si>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</si>
  <si>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</si>
  <si>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</si>
  <si>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</si>
  <si>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</si>
  <si>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</si>
  <si>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</si>
  <si>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</si>
  <si>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</si>
  <si>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</si>
  <si>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</si>
  <si>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</si>
  <si>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</si>
  <si>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</si>
  <si>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</si>
  <si>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</si>
  <si>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</si>
  <si>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</si>
  <si>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</si>
  <si>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</si>
  <si>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</si>
  <si>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</si>
  <si>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</si>
  <si>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</si>
  <si>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</si>
  <si>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</si>
  <si>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</si>
  <si>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</si>
  <si>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</si>
  <si>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</si>
  <si>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</si>
  <si>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</si>
  <si>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</si>
  <si>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</si>
  <si>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</si>
  <si>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</si>
  <si>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</si>
  <si>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</si>
  <si>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</si>
  <si>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</si>
  <si>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</si>
  <si>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</si>
  <si>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</si>
  <si>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</si>
  <si>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</si>
  <si>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</si>
  <si>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</si>
  <si>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</si>
  <si>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</si>
  <si>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</si>
  <si>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</si>
  <si>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</si>
  <si>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</si>
  <si>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</si>
  <si>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</si>
  <si>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</si>
  <si>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</si>
  <si>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</si>
  <si>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</si>
  <si>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</si>
  <si>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</si>
  <si>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</si>
  <si>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</si>
  <si>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</si>
  <si>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</si>
  <si>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</si>
  <si>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</si>
  <si>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</si>
  <si>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</si>
  <si>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</si>
  <si>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</si>
  <si>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</si>
  <si>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</si>
  <si>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</si>
  <si>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</si>
  <si>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</si>
  <si>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</si>
  <si>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</si>
  <si>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</si>
  <si>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</si>
  <si>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</si>
  <si>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</si>
  <si>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</si>
  <si>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</si>
  <si>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</si>
  <si>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</si>
  <si>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</si>
  <si>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</si>
  <si>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</si>
  <si>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</si>
  <si>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</si>
  <si>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</si>
  <si>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</si>
  <si>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</si>
  <si>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</si>
  <si>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</si>
  <si>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</si>
  <si>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</si>
  <si>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</si>
  <si>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</si>
  <si>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</si>
  <si>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</si>
  <si>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</si>
  <si>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</si>
  <si>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</si>
  <si>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</si>
  <si>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</si>
  <si>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</si>
  <si>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</si>
  <si>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</si>
  <si>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</si>
  <si>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</si>
  <si>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</si>
  <si>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</si>
  <si>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</si>
  <si>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</si>
  <si>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</si>
  <si>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</si>
  <si>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</si>
  <si>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</si>
  <si>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</si>
  <si>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</si>
  <si>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</si>
  <si>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</si>
  <si>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</si>
  <si>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</si>
  <si>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</si>
  <si>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</si>
  <si>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</si>
  <si>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</si>
  <si>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</si>
  <si>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</si>
  <si>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</si>
  <si>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</si>
  <si>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</si>
  <si>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</si>
  <si>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</si>
  <si>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</si>
  <si>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</si>
  <si>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</si>
  <si>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</si>
  <si>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</si>
  <si>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</si>
  <si>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</si>
  <si>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</si>
  <si>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</si>
  <si>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</si>
  <si>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</si>
  <si>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</si>
  <si>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</si>
  <si>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</si>
  <si>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</si>
  <si>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</si>
  <si>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</si>
  <si>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</si>
  <si>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</si>
  <si>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</si>
  <si>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</si>
  <si>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</si>
  <si>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</si>
  <si>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</si>
  <si>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</si>
  <si>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</si>
  <si>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</si>
  <si>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</si>
  <si>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</si>
  <si>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</si>
  <si>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</si>
  <si>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</si>
  <si>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</si>
  <si>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</si>
  <si>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</si>
  <si>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</si>
  <si>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</si>
  <si>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</si>
  <si>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</si>
  <si>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</si>
  <si>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</si>
  <si>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</si>
  <si>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</si>
  <si>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</si>
  <si>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</si>
  <si>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</si>
  <si>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</si>
  <si>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</si>
  <si>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</si>
  <si>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</si>
  <si>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</si>
  <si>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</si>
  <si>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</si>
  <si>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</si>
  <si>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</si>
  <si>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</si>
  <si>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</si>
  <si>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</si>
  <si>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</si>
  <si>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</si>
  <si>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</si>
  <si>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</si>
  <si>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</si>
  <si>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</si>
  <si>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</si>
  <si>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</si>
  <si>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</si>
  <si>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</si>
  <si>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</si>
  <si>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</si>
  <si>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</si>
  <si>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</si>
  <si>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</si>
  <si>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</si>
  <si>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</si>
  <si>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</si>
  <si>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</si>
  <si>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</si>
  <si>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</si>
  <si>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</si>
  <si>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</si>
  <si>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</si>
  <si>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</si>
  <si>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</si>
  <si>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</si>
  <si>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</si>
  <si>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</si>
  <si>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</si>
  <si>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</si>
  <si>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</si>
  <si>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</si>
  <si>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</si>
  <si>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</si>
  <si>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</si>
  <si>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</si>
  <si>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</si>
  <si>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</si>
  <si>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</si>
  <si>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</si>
  <si>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</si>
  <si>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</si>
  <si>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</si>
  <si>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</si>
  <si>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</si>
  <si>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</si>
  <si>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</si>
  <si>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</si>
  <si>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</si>
  <si>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</si>
  <si>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</si>
  <si>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</si>
  <si>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</si>
  <si>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</si>
  <si>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</si>
  <si>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</si>
  <si>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</si>
  <si>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</si>
  <si>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</si>
  <si>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</si>
  <si>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</si>
  <si>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</si>
  <si>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</si>
  <si>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</si>
  <si>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</si>
  <si>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</si>
  <si>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</si>
  <si>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</si>
  <si>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</si>
  <si>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</si>
  <si>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</si>
  <si>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</si>
  <si>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</si>
  <si>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</si>
  <si>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</si>
  <si>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</si>
  <si>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</si>
  <si>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</si>
  <si>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</si>
  <si>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</si>
  <si>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</si>
  <si>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</si>
  <si>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</si>
  <si>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</si>
  <si>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</si>
  <si>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</si>
  <si>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</si>
  <si>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</si>
  <si>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</si>
  <si>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</si>
  <si>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</si>
  <si>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</si>
  <si>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</si>
  <si>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</si>
  <si>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</si>
  <si>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</si>
  <si>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</si>
  <si>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</si>
  <si>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</si>
  <si>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</si>
  <si>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</si>
  <si>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</si>
  <si>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</si>
  <si>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</si>
  <si>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</si>
  <si>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</si>
  <si>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</si>
  <si>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</si>
  <si>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</si>
  <si>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</si>
  <si>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</si>
  <si>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</si>
  <si>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</si>
  <si>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</si>
  <si>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</si>
  <si>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</si>
  <si>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</si>
  <si>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</si>
  <si>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</si>
  <si>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</si>
  <si>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</si>
  <si>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</si>
  <si>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</si>
  <si>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</si>
  <si>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</si>
  <si>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</si>
  <si>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</si>
  <si>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</si>
  <si>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</si>
  <si>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</si>
  <si>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</si>
  <si>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</si>
  <si>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</si>
  <si>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</si>
  <si>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</si>
  <si>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</si>
  <si>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</si>
  <si>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</si>
  <si>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</si>
  <si>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</si>
  <si>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</si>
  <si>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</si>
  <si>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</si>
  <si>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</si>
  <si>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</si>
  <si>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</si>
  <si>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</si>
  <si>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</si>
  <si>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</si>
  <si>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</si>
  <si>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</si>
  <si>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</si>
  <si>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</si>
  <si>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</si>
  <si>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</si>
  <si>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</si>
  <si>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</si>
  <si>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</si>
  <si>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</si>
  <si>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</si>
  <si>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</si>
  <si>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</si>
  <si>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</si>
  <si>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</si>
  <si>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</si>
  <si>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</si>
  <si>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</si>
  <si>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</si>
  <si>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</si>
  <si>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</si>
  <si>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</si>
  <si>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</si>
  <si>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</si>
  <si>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</si>
  <si>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</si>
  <si>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</si>
  <si>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</si>
  <si>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</si>
  <si>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</si>
  <si>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</si>
  <si>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</si>
  <si>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</si>
  <si>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</si>
  <si>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</si>
  <si>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</si>
  <si>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</si>
  <si>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</si>
  <si>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</si>
  <si>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</si>
  <si>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</si>
  <si>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</si>
  <si>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</si>
  <si>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</si>
  <si>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</si>
  <si>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</si>
  <si>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</si>
  <si>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</si>
  <si>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</si>
  <si>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</si>
  <si>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</si>
  <si>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</si>
  <si>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</si>
  <si>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</si>
  <si>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</si>
  <si>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</si>
  <si>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</si>
  <si>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</si>
  <si>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</si>
  <si>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</si>
  <si>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</si>
  <si>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</si>
  <si>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</si>
  <si>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</si>
  <si>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</si>
  <si>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</si>
  <si>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</si>
  <si>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</si>
  <si>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</si>
  <si>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</si>
  <si>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</si>
  <si>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</si>
  <si>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</si>
  <si>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</si>
  <si>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</si>
  <si>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</si>
  <si>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</si>
  <si>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</si>
  <si>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</si>
  <si>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</si>
  <si>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</si>
  <si>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</si>
  <si>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</si>
  <si>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</si>
  <si>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</si>
  <si>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</si>
  <si>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</si>
  <si>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</si>
  <si>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</si>
  <si>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</si>
  <si>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</si>
  <si>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</si>
  <si>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</si>
  <si>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</si>
  <si>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</si>
  <si>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</si>
  <si>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</si>
  <si>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</si>
  <si>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</si>
  <si>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</si>
  <si>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</si>
  <si>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</si>
  <si>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</si>
  <si>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</si>
  <si>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</si>
  <si>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</si>
  <si>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</si>
  <si>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</si>
  <si>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</si>
  <si>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</si>
  <si>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</si>
  <si>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</si>
  <si>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</si>
  <si>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</si>
  <si>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</si>
  <si>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</si>
  <si>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</si>
  <si>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</si>
  <si>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</si>
  <si>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</si>
  <si>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</si>
  <si>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</si>
  <si>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</si>
  <si>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</si>
  <si>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</si>
  <si>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</si>
  <si>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</si>
  <si>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</si>
  <si>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</si>
  <si>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</si>
  <si>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</si>
  <si>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</si>
  <si>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</si>
  <si>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</si>
  <si>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</si>
  <si>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</si>
  <si>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</si>
  <si>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</si>
  <si>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</si>
  <si>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</si>
  <si>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</si>
  <si>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</si>
  <si>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</si>
  <si>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</si>
  <si>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</si>
  <si>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</si>
  <si>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</si>
  <si>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</si>
  <si>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</si>
  <si>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</si>
  <si>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</si>
  <si>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</si>
  <si>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</si>
  <si>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</si>
  <si>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</si>
  <si>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</si>
  <si>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</si>
  <si>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</si>
  <si>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</si>
  <si>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</si>
  <si>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</si>
  <si>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</si>
  <si>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</si>
  <si>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</si>
  <si>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</si>
  <si>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</si>
  <si>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</si>
  <si>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</si>
  <si>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</si>
  <si>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</si>
  <si>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</si>
  <si>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</si>
  <si>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</si>
  <si>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</si>
  <si>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</si>
  <si>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</si>
  <si>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</si>
  <si>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</si>
  <si>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</si>
  <si>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</si>
  <si>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</si>
  <si>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</si>
  <si>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</si>
  <si>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</si>
  <si>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</si>
  <si>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</si>
  <si>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</si>
  <si>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</si>
  <si>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</si>
  <si>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</si>
  <si>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</si>
  <si>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</si>
  <si>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</si>
  <si>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</si>
  <si>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</si>
  <si>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</si>
  <si>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</si>
  <si>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</si>
  <si>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</si>
  <si>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</si>
  <si>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</si>
  <si>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</si>
  <si>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</si>
  <si>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</si>
  <si>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</si>
  <si>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</si>
  <si>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</si>
  <si>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</si>
  <si>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</si>
  <si>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</si>
  <si>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</si>
  <si>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</si>
  <si>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</si>
  <si>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</si>
  <si>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</si>
  <si>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</si>
  <si>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</si>
  <si>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</si>
  <si>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</si>
  <si>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</si>
  <si>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</si>
  <si>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</si>
  <si>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</si>
  <si>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</si>
  <si>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</si>
  <si>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</si>
  <si>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</si>
  <si>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</si>
  <si>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</si>
  <si>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</si>
  <si>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</si>
  <si>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</si>
  <si>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</si>
  <si>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</si>
  <si>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</si>
  <si>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</si>
  <si>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</si>
  <si>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</si>
  <si>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</si>
  <si>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</si>
  <si>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</si>
  <si>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</si>
  <si>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</si>
  <si>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</si>
  <si>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</si>
  <si>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</si>
  <si>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</si>
  <si>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</si>
  <si>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</si>
  <si>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</si>
  <si>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</si>
  <si>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</si>
  <si>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</si>
  <si>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</si>
  <si>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</si>
  <si>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</si>
  <si>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</si>
  <si>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</si>
  <si>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</si>
  <si>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</si>
  <si>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</si>
  <si>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</si>
  <si>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</si>
  <si>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</si>
  <si>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</si>
  <si>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</si>
  <si>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</si>
  <si>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</si>
  <si>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</si>
  <si>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</si>
  <si>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</si>
  <si>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</si>
  <si>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</si>
  <si>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</si>
  <si>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</si>
  <si>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</si>
  <si>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</si>
  <si>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</si>
  <si>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</si>
  <si>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</si>
  <si>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</si>
  <si>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</si>
  <si>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</si>
  <si>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</si>
  <si>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</si>
  <si>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</si>
  <si>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</si>
  <si>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</si>
  <si>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</si>
  <si>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</si>
  <si>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</si>
  <si>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</si>
  <si>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</si>
  <si>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</si>
  <si>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</si>
  <si>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</si>
  <si>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</si>
  <si>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</si>
  <si>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</si>
  <si>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</si>
  <si>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</si>
  <si>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</si>
  <si>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</si>
  <si>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</si>
  <si>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</si>
  <si>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</si>
  <si>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</si>
  <si>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</si>
  <si>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</si>
  <si>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</si>
  <si>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</si>
  <si>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</si>
  <si>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</si>
  <si>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</si>
  <si>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</si>
  <si>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</si>
  <si>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</si>
  <si>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</si>
  <si>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</si>
  <si>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</si>
  <si>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</si>
  <si>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</si>
  <si>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</si>
  <si>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</si>
  <si>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</si>
  <si>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</si>
  <si>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</si>
  <si>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</si>
  <si>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</si>
  <si>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</si>
  <si>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</si>
  <si>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</si>
  <si>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</si>
  <si>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</si>
  <si>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</si>
  <si>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</si>
  <si>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</si>
  <si>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</si>
  <si>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</si>
  <si>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</si>
  <si>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</si>
  <si>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</si>
  <si>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</si>
  <si>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</si>
  <si>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</si>
  <si>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</si>
  <si>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</si>
  <si>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</si>
  <si>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</si>
  <si>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</si>
  <si>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</si>
  <si>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</si>
  <si>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</si>
  <si>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</si>
  <si>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</si>
  <si>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</si>
  <si>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</si>
  <si>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</si>
  <si>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</si>
  <si>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</si>
  <si>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</si>
  <si>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</si>
  <si>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</si>
  <si>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</si>
  <si>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</si>
  <si>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</si>
  <si>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</si>
  <si>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</si>
  <si>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</si>
  <si>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</si>
  <si>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</si>
  <si>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</si>
  <si>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</si>
  <si>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</si>
  <si>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</si>
  <si>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</si>
  <si>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</si>
  <si>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</si>
  <si>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</si>
  <si>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</si>
  <si>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</si>
  <si>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</si>
  <si>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</si>
  <si>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</si>
  <si>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</si>
  <si>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</si>
  <si>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</si>
  <si>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</si>
  <si>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</si>
  <si>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</si>
  <si>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</si>
  <si>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</si>
  <si>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</si>
  <si>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</si>
  <si>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</si>
  <si>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</si>
  <si>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</si>
  <si>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</si>
  <si>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</si>
  <si>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</si>
  <si>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</si>
  <si>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</si>
  <si>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</si>
  <si>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</si>
  <si>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</si>
  <si>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</si>
  <si>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</si>
  <si>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</si>
  <si>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</si>
  <si>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</si>
  <si>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</si>
  <si>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</si>
  <si>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</si>
  <si>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</si>
  <si>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</si>
  <si>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</si>
  <si>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</si>
  <si>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</si>
  <si>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</si>
  <si>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</si>
  <si>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</si>
  <si>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</si>
  <si>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</si>
  <si>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</si>
  <si>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</si>
  <si>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</si>
  <si>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</si>
  <si>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</si>
  <si>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</si>
  <si>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</si>
  <si>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</si>
  <si>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</si>
  <si>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</si>
  <si>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</si>
  <si>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</si>
  <si>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</si>
  <si>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</si>
  <si>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</si>
  <si>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</si>
  <si>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</si>
  <si>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</si>
  <si>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</si>
  <si>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</si>
  <si>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</si>
  <si>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</si>
  <si>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</si>
  <si>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</si>
  <si>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</si>
  <si>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</si>
  <si>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</si>
  <si>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</si>
  <si>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</si>
  <si>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</si>
  <si>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</si>
  <si>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</si>
  <si>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</si>
  <si>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</si>
  <si>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</si>
  <si>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</si>
  <si>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</si>
  <si>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</si>
  <si>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</si>
  <si>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</si>
  <si>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</si>
  <si>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</si>
  <si>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</si>
  <si>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</si>
  <si>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</si>
  <si>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</si>
  <si>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</si>
  <si>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</si>
  <si>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</si>
  <si>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</si>
  <si>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</si>
  <si>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</si>
  <si>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</si>
  <si>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</si>
  <si>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</si>
  <si>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</si>
  <si>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</si>
  <si>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</si>
  <si>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</si>
  <si>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</si>
  <si>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</si>
  <si>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</si>
  <si>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</si>
  <si>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</si>
  <si>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</si>
  <si>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</si>
  <si>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</si>
  <si>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</si>
  <si>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</si>
  <si>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</si>
  <si>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</si>
  <si>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</si>
  <si>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</si>
  <si>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</si>
  <si>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</si>
  <si>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</si>
  <si>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</si>
  <si>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</si>
  <si>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</si>
  <si>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</si>
  <si>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</si>
  <si>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</si>
  <si>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</si>
  <si>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</si>
  <si>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</si>
  <si>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</si>
  <si>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</si>
  <si>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</si>
  <si>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</si>
  <si>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</si>
  <si>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</si>
  <si>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</si>
  <si>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</si>
  <si>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</si>
  <si>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</si>
  <si>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</si>
  <si>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</si>
  <si>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</si>
  <si>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</si>
  <si>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</si>
  <si>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</si>
  <si>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</si>
  <si>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</si>
  <si>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</si>
  <si>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</si>
  <si>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</si>
  <si>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</si>
  <si>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</si>
  <si>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</si>
  <si>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</si>
  <si>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</si>
  <si>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</si>
  <si>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</si>
  <si>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</si>
  <si>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</si>
  <si>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</si>
  <si>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</si>
  <si>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</si>
  <si>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</si>
  <si>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</si>
  <si>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</si>
  <si>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</si>
  <si>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</si>
  <si>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</si>
  <si>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</si>
  <si>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</si>
  <si>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</si>
  <si>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</si>
  <si>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</si>
  <si>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</si>
  <si>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</si>
  <si>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</si>
  <si>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</si>
  <si>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</si>
  <si>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</si>
  <si>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</si>
  <si>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</si>
  <si>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</si>
  <si>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</si>
  <si>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</si>
  <si>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</si>
  <si>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</si>
  <si>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</si>
  <si>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</si>
  <si>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</si>
  <si>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</si>
  <si>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</si>
  <si>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</si>
  <si>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</si>
  <si>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</si>
  <si>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</si>
  <si>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</si>
  <si>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</si>
  <si>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</si>
  <si>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</si>
  <si>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</si>
  <si>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</si>
  <si>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</si>
  <si>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</si>
  <si>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</si>
  <si>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</si>
  <si>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</si>
  <si>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</si>
  <si>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</si>
  <si>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</si>
  <si>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</si>
  <si>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</si>
  <si>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</si>
  <si>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</si>
  <si>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</si>
  <si>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</si>
  <si>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</si>
  <si>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</si>
  <si>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</si>
  <si>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</si>
  <si>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</si>
  <si>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</si>
  <si>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</si>
  <si>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</si>
  <si>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</si>
  <si>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</si>
  <si>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</si>
  <si>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</si>
  <si>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</si>
  <si>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</si>
  <si>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</si>
  <si>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</si>
  <si>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</si>
  <si>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</si>
  <si>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</si>
  <si>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</si>
  <si>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</si>
  <si>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</si>
  <si>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</si>
  <si>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</si>
  <si>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</si>
  <si>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</si>
  <si>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</si>
  <si>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</si>
  <si>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</si>
  <si>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</si>
  <si>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</si>
  <si>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</si>
  <si>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</si>
  <si>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</si>
  <si>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</si>
  <si>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</si>
  <si>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</si>
  <si>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</si>
  <si>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</si>
  <si>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</si>
  <si>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</si>
  <si>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</si>
  <si>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</si>
  <si>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</si>
  <si>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</si>
  <si>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</si>
  <si>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</si>
  <si>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</si>
  <si>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</si>
  <si>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</si>
  <si>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</si>
  <si>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</si>
  <si>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</si>
  <si>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</si>
  <si>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</si>
  <si>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</si>
  <si>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</si>
  <si>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</si>
  <si>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</si>
  <si>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</si>
  <si>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</si>
  <si>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</si>
  <si>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</si>
  <si>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</si>
  <si>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</si>
  <si>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</si>
  <si>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</si>
  <si>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</si>
  <si>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</si>
  <si>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</si>
  <si>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</si>
  <si>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</si>
  <si>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</si>
  <si>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</si>
  <si>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</si>
  <si>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</si>
  <si>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</si>
  <si>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</si>
  <si>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</si>
  <si>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</si>
  <si>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</si>
  <si>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</si>
  <si>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</si>
  <si>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</si>
  <si>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</si>
  <si>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</si>
  <si>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</si>
  <si>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</si>
  <si>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</si>
  <si>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</si>
  <si>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</si>
  <si>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</si>
  <si>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</si>
  <si>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</si>
  <si>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</si>
  <si>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</si>
  <si>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</si>
  <si>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</si>
  <si>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</si>
  <si>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</si>
  <si>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</si>
  <si>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</si>
  <si>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</si>
  <si>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</si>
  <si>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</si>
  <si>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</si>
  <si>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</si>
  <si>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</si>
  <si>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</si>
  <si>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</si>
  <si>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</si>
  <si>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</si>
  <si>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</si>
  <si>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</si>
  <si>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</si>
  <si>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</si>
  <si>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</si>
  <si>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</si>
  <si>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</si>
  <si>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</si>
  <si>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</si>
  <si>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</si>
  <si>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</si>
  <si>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</si>
  <si>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</si>
  <si>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</si>
  <si>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</si>
  <si>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</si>
  <si>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</si>
  <si>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</si>
  <si>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</si>
  <si>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</si>
  <si>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</si>
  <si>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</si>
  <si>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</si>
  <si>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</si>
  <si>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</si>
  <si>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</si>
  <si>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</si>
  <si>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</si>
  <si>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</si>
  <si>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</si>
  <si>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</si>
  <si>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</si>
  <si>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</si>
  <si>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</si>
  <si>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</si>
  <si>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</si>
  <si>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</si>
  <si>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</si>
  <si>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</si>
  <si>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</si>
  <si>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</si>
  <si>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</si>
  <si>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</si>
  <si>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</si>
  <si>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</si>
  <si>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</si>
  <si>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</si>
  <si>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</si>
  <si>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</si>
  <si>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</si>
  <si>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</si>
  <si>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</si>
  <si>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</si>
  <si>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</si>
  <si>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</si>
  <si>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</si>
  <si>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</si>
  <si>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</si>
  <si>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</si>
  <si>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</si>
  <si>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</si>
  <si>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</si>
  <si>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</si>
  <si>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</si>
  <si>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</si>
  <si>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</si>
  <si>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</si>
  <si>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</si>
  <si>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</si>
  <si>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</si>
  <si>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</si>
  <si>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</si>
  <si>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</si>
  <si>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</si>
  <si>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</si>
  <si>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</si>
  <si>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</si>
  <si>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</si>
  <si>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</si>
  <si>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</si>
  <si>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</si>
  <si>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</si>
  <si>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</si>
  <si>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</si>
  <si>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</si>
  <si>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</si>
  <si>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</si>
  <si>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</si>
  <si>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</si>
  <si>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</si>
  <si>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</si>
  <si>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</si>
  <si>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</si>
  <si>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</si>
  <si>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</si>
  <si>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</si>
  <si>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</si>
  <si>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</si>
  <si>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</si>
  <si>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</si>
  <si>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</si>
  <si>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</si>
  <si>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</si>
  <si>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</si>
  <si>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</si>
  <si>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</si>
  <si>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</si>
  <si>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</si>
  <si>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</si>
  <si>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</si>
  <si>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</si>
  <si>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</si>
  <si>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</si>
  <si>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</si>
  <si>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</si>
  <si>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</si>
  <si>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</si>
  <si>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</si>
  <si>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</si>
  <si>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</si>
  <si>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</si>
  <si>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</si>
  <si>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</si>
  <si>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</si>
  <si>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</si>
  <si>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</si>
  <si>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</si>
  <si>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</si>
  <si>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</si>
  <si>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</si>
  <si>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</si>
  <si>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</si>
  <si>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</si>
  <si>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</si>
  <si>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</si>
  <si>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</si>
  <si>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</si>
  <si>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</si>
  <si>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</si>
  <si>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</si>
  <si>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</si>
  <si>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</si>
  <si>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</si>
  <si>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</si>
  <si>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</si>
  <si>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</si>
  <si>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</si>
  <si>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</si>
  <si>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</si>
  <si>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</si>
  <si>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</si>
  <si>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</si>
  <si>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</si>
  <si>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</si>
  <si>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</si>
  <si>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</si>
  <si>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</si>
  <si>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</si>
  <si>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</si>
  <si>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</si>
  <si>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</si>
  <si>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</si>
  <si>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</si>
  <si>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</si>
  <si>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</si>
  <si>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</si>
  <si>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</si>
  <si>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</si>
  <si>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</si>
  <si>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</si>
  <si>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</si>
  <si>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</si>
  <si>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</si>
  <si>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</si>
  <si>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</si>
  <si>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</si>
  <si>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</si>
  <si>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</si>
  <si>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</si>
  <si>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</si>
  <si>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</si>
  <si>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</si>
  <si>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</si>
  <si>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</si>
  <si>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</si>
  <si>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</si>
  <si>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</si>
  <si>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</si>
  <si>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</si>
  <si>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</si>
  <si>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</si>
  <si>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</si>
  <si>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</si>
  <si>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</si>
  <si>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</si>
  <si>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</si>
  <si>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</si>
  <si>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</si>
  <si>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</si>
  <si>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</si>
  <si>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</si>
  <si>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</si>
  <si>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</si>
  <si>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</si>
  <si>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</si>
  <si>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</si>
  <si>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</si>
  <si>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</si>
  <si>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</si>
  <si>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</si>
  <si>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</si>
  <si>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</si>
  <si>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</si>
  <si>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</si>
  <si>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</si>
  <si>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</si>
  <si>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</si>
  <si>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</si>
  <si>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</si>
  <si>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</si>
  <si>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</si>
  <si>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</si>
  <si>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</si>
  <si>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</si>
  <si>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</si>
  <si>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</si>
  <si>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</si>
  <si>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</si>
  <si>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</si>
  <si>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</si>
  <si>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</si>
  <si>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</si>
  <si>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</si>
  <si>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</si>
  <si>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</si>
  <si>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</si>
  <si>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</si>
  <si>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</si>
  <si>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</si>
  <si>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</si>
  <si>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</si>
  <si>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</si>
  <si>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</si>
  <si>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</si>
  <si>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</si>
  <si>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</si>
  <si>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</si>
  <si>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</si>
  <si>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</si>
  <si>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</si>
  <si>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</si>
  <si>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</si>
  <si>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</si>
  <si>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</si>
  <si>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</si>
  <si>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</si>
  <si>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</si>
  <si>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</si>
  <si>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</si>
  <si>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</si>
  <si>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</si>
  <si>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</si>
  <si>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</si>
  <si>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</si>
  <si>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</si>
  <si>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</si>
  <si>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</si>
  <si>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</si>
  <si>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</si>
  <si>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</si>
  <si>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</si>
  <si>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</si>
  <si>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</si>
  <si>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</si>
  <si>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</si>
  <si>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</si>
  <si>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</si>
  <si>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</si>
  <si>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</si>
  <si>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</si>
  <si>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</si>
  <si>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</si>
  <si>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</si>
  <si>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</si>
  <si>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</si>
  <si>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</si>
  <si>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</si>
  <si>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</si>
  <si>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</si>
  <si>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</si>
  <si>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</si>
  <si>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</si>
  <si>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</si>
  <si>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</si>
  <si>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</si>
  <si>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</si>
  <si>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</si>
  <si>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</si>
  <si>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</si>
  <si>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</si>
  <si>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</si>
  <si>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</si>
  <si>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</si>
  <si>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</si>
  <si>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</si>
  <si>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</si>
  <si>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</si>
  <si>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</si>
  <si>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</si>
  <si>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</si>
  <si>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</si>
  <si>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</si>
  <si>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</si>
  <si>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</si>
  <si>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</si>
  <si>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</si>
  <si>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</si>
  <si>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</si>
  <si>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</si>
  <si>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</si>
  <si>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</si>
  <si>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</si>
  <si>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</si>
  <si>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</si>
  <si>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</si>
  <si>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</si>
  <si>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</si>
  <si>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</si>
  <si>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</si>
  <si>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</si>
  <si>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</si>
  <si>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</si>
  <si>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</si>
  <si>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</si>
  <si>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</si>
  <si>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</si>
  <si>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</si>
  <si>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</si>
  <si>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</si>
  <si>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</si>
  <si>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</si>
  <si>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</si>
  <si>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</si>
  <si>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</si>
  <si>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</si>
  <si>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</si>
  <si>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</si>
  <si>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</si>
  <si>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</si>
  <si>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</si>
  <si>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</si>
  <si>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</si>
  <si>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</si>
  <si>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</si>
  <si>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</si>
  <si>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</si>
  <si>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</si>
  <si>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</si>
  <si>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</si>
  <si>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</si>
  <si>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</si>
  <si>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</si>
  <si>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</si>
  <si>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</si>
  <si>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</si>
  <si>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</si>
  <si>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</si>
  <si>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</si>
  <si>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</si>
  <si>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</si>
  <si>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</si>
  <si>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</si>
  <si>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</si>
  <si>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</si>
  <si>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</si>
  <si>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</si>
  <si>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</si>
  <si>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</si>
  <si>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</si>
  <si>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</si>
  <si>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</si>
  <si>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</si>
  <si>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</si>
  <si>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</si>
  <si>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</si>
  <si>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</si>
  <si>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</si>
  <si>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</si>
  <si>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</si>
  <si>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</si>
  <si>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</si>
  <si>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</si>
  <si>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</si>
  <si>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</si>
  <si>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</si>
  <si>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</si>
  <si>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</si>
  <si>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</si>
  <si>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</si>
  <si>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</si>
  <si>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</si>
  <si>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</si>
  <si>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</si>
  <si>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</si>
  <si>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</si>
  <si>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</si>
  <si>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</si>
  <si>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</si>
  <si>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</si>
  <si>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</si>
  <si>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</si>
  <si>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</si>
  <si>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</si>
  <si>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</si>
  <si>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</si>
  <si>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</si>
  <si>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</si>
  <si>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</si>
  <si>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</si>
  <si>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</si>
  <si>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</si>
  <si>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</si>
  <si>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</si>
  <si>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</si>
  <si>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</si>
  <si>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</si>
  <si>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</si>
  <si>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</si>
  <si>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</si>
  <si>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</si>
  <si>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</si>
  <si>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</si>
  <si>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</si>
  <si>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</si>
  <si>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</si>
  <si>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</si>
  <si>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</si>
  <si>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</si>
  <si>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</si>
  <si>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</si>
  <si>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</si>
  <si>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</si>
  <si>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</si>
  <si>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</si>
  <si>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</si>
  <si>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</si>
  <si>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</si>
  <si>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</si>
  <si>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</si>
  <si>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</si>
  <si>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</si>
  <si>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</si>
  <si>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</si>
  <si>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</si>
  <si>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</si>
  <si>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</si>
  <si>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</si>
  <si>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</si>
  <si>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</si>
  <si>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</si>
  <si>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</si>
  <si>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</si>
  <si>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</si>
  <si>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</si>
  <si>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</si>
  <si>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</si>
  <si>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</si>
  <si>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</si>
  <si>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</si>
  <si>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</si>
  <si>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</si>
  <si>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</si>
  <si>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</si>
  <si>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</si>
  <si>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</si>
  <si>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</si>
  <si>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</si>
  <si>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</si>
  <si>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</si>
  <si>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</si>
  <si>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</si>
  <si>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</si>
  <si>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</si>
  <si>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</si>
  <si>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</si>
  <si>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</si>
  <si>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</si>
  <si>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</si>
  <si>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</si>
  <si>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</si>
  <si>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</si>
  <si>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</si>
  <si>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</si>
  <si>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</si>
  <si>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</si>
  <si>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</si>
  <si>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</si>
  <si>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</si>
  <si>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</si>
  <si>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</si>
  <si>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</si>
  <si>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</si>
  <si>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</si>
  <si>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</si>
  <si>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</si>
  <si>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</si>
  <si>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</si>
  <si>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</si>
  <si>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</si>
  <si>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</si>
  <si>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</si>
  <si>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</si>
  <si>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</si>
  <si>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</si>
  <si>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</si>
  <si>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</si>
  <si>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</si>
  <si>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</si>
  <si>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</si>
  <si>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</si>
  <si>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</si>
  <si>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</si>
  <si>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</si>
  <si>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</si>
  <si>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</si>
  <si>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</si>
  <si>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</si>
  <si>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</si>
  <si>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</si>
  <si>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</si>
  <si>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</si>
  <si>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</si>
  <si>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</si>
  <si>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</si>
  <si>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</si>
  <si>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</si>
  <si>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</si>
  <si>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</si>
  <si>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</si>
  <si>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</si>
  <si>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</si>
  <si>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</si>
  <si>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</si>
  <si>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</si>
  <si>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</si>
  <si>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</si>
  <si>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</si>
  <si>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</si>
  <si>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</si>
  <si>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</si>
  <si>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</si>
  <si>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</si>
  <si>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</si>
  <si>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</si>
  <si>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</si>
  <si>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</si>
  <si>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</si>
  <si>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</si>
  <si>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</si>
  <si>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</si>
  <si>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</si>
  <si>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</si>
  <si>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</si>
  <si>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</si>
  <si>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</si>
  <si>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</si>
  <si>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</si>
  <si>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</si>
  <si>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</si>
  <si>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</si>
  <si>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</si>
  <si>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</si>
  <si>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</si>
  <si>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</si>
  <si>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</si>
  <si>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</si>
  <si>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</si>
  <si>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</si>
  <si>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</si>
  <si>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</si>
  <si>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</si>
  <si>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</si>
  <si>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</si>
  <si>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</si>
  <si>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</si>
  <si>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</si>
  <si>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</si>
  <si>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</si>
  <si>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</si>
  <si>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</si>
  <si>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</si>
  <si>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</si>
  <si>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</si>
  <si>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</si>
  <si>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</si>
  <si>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</si>
  <si>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</si>
  <si>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</si>
  <si>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</si>
  <si>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</si>
  <si>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</si>
  <si>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</si>
  <si>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</si>
  <si>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</si>
  <si>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</si>
  <si>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</si>
  <si>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</si>
  <si>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</si>
  <si>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</si>
  <si>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</si>
  <si>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</si>
  <si>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</si>
  <si>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</si>
  <si>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</si>
  <si>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</si>
  <si>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</si>
  <si>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</si>
  <si>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</si>
  <si>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</si>
  <si>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</si>
  <si>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</si>
  <si>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</si>
  <si>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</si>
  <si>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</si>
  <si>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</si>
  <si>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</si>
  <si>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</si>
  <si>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</si>
  <si>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</si>
  <si>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</si>
  <si>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</si>
  <si>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</si>
  <si>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</si>
  <si>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</si>
  <si>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</si>
  <si>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</si>
  <si>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</si>
  <si>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</si>
  <si>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</si>
  <si>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</si>
  <si>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</si>
  <si>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</si>
  <si>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</si>
  <si>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</si>
  <si>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</si>
  <si>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</si>
  <si>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</si>
  <si>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</si>
  <si>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</si>
  <si>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</si>
  <si>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</si>
  <si>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</si>
  <si>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</si>
  <si>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</si>
  <si>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</si>
  <si>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</si>
  <si>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</si>
  <si>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</si>
  <si>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</si>
  <si>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</si>
  <si>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</si>
  <si>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</si>
  <si>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</si>
  <si>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</si>
  <si>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</si>
  <si>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</si>
  <si>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</si>
  <si>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</si>
  <si>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</si>
  <si>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</si>
  <si>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</si>
  <si>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</si>
  <si>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</si>
  <si>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</si>
  <si>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</si>
  <si>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</si>
  <si>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</si>
  <si>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</si>
  <si>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</si>
  <si>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</si>
  <si>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</si>
  <si>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</si>
  <si>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</si>
  <si>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</si>
  <si>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</si>
  <si>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</si>
  <si>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</si>
  <si>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</si>
  <si>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</si>
  <si>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</si>
  <si>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</si>
  <si>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</si>
  <si>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</si>
  <si>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</si>
  <si>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</si>
  <si>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</si>
  <si>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</si>
  <si>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</si>
  <si>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</si>
  <si>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</si>
  <si>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</si>
  <si>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</si>
  <si>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</si>
  <si>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</si>
  <si>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</si>
  <si>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</si>
  <si>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</si>
  <si>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</si>
  <si>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</si>
  <si>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</si>
  <si>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</si>
  <si>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</si>
  <si>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</si>
  <si>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</si>
  <si>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</si>
  <si>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</si>
  <si>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</si>
  <si>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</si>
  <si>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</si>
  <si>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</si>
  <si>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</si>
  <si>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</si>
  <si>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</si>
  <si>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</si>
  <si>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</si>
  <si>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</si>
  <si>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</si>
  <si>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</si>
  <si>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</si>
  <si>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</si>
  <si>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</si>
  <si>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</si>
  <si>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</si>
  <si>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</si>
  <si>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</si>
  <si>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</si>
  <si>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</si>
  <si>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</si>
  <si>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</si>
  <si>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</si>
  <si>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</si>
  <si>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</si>
  <si>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</si>
  <si>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</si>
  <si>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</si>
  <si>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</si>
  <si>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</si>
  <si>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</si>
  <si>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</si>
  <si>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</si>
  <si>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</si>
  <si>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</si>
  <si>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</si>
  <si>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</si>
  <si>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</si>
  <si>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</si>
  <si>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</si>
  <si>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</si>
  <si>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</si>
  <si>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</si>
  <si>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</si>
  <si>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</si>
  <si>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</si>
  <si>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</si>
  <si>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</si>
  <si>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</si>
  <si>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</si>
  <si>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</si>
  <si>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</si>
  <si>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</si>
  <si>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</si>
  <si>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</si>
  <si>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</si>
  <si>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</si>
  <si>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</si>
  <si>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</si>
  <si>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</si>
  <si>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</si>
  <si>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</si>
  <si>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</si>
  <si>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</si>
  <si>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</si>
  <si>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</si>
  <si>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</si>
  <si>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</si>
  <si>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</si>
  <si>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</si>
  <si>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</si>
  <si>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</si>
  <si>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</si>
  <si>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</si>
  <si>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</si>
  <si>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</si>
  <si>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</si>
  <si>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</si>
  <si>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</si>
  <si>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</si>
  <si>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</si>
  <si>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</si>
  <si>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</si>
  <si>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</si>
  <si>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</si>
  <si>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</si>
  <si>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</si>
  <si>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</si>
  <si>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</si>
  <si>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</si>
  <si>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</si>
  <si>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</si>
  <si>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</si>
  <si>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</si>
  <si>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</si>
  <si>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</si>
  <si>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</si>
  <si>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</si>
  <si>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</si>
  <si>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</si>
  <si>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</si>
  <si>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</si>
  <si>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</si>
  <si>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</si>
  <si>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</si>
  <si>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</si>
  <si>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</si>
  <si>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</si>
  <si>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</si>
  <si>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</si>
  <si>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</si>
  <si>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</si>
  <si>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</si>
  <si>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</si>
  <si>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</si>
  <si>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</si>
  <si>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</si>
  <si>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</si>
  <si>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</si>
  <si>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</si>
  <si>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</si>
  <si>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</si>
  <si>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</si>
  <si>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</si>
  <si>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</si>
  <si>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</si>
  <si>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</si>
  <si>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</si>
  <si>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</si>
  <si>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</si>
  <si>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</si>
  <si>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</si>
  <si>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</si>
  <si>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</si>
  <si>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</si>
  <si>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</si>
  <si>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</si>
  <si>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</si>
  <si>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</si>
  <si>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</si>
  <si>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</si>
  <si>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</si>
  <si>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</si>
  <si>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</si>
  <si>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</si>
  <si>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</si>
  <si>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</si>
  <si>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</si>
  <si>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</si>
  <si>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</si>
  <si>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</si>
  <si>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</si>
  <si>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</si>
  <si>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</si>
  <si>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</si>
  <si>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</si>
  <si>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</si>
  <si>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</si>
  <si>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</si>
  <si>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</si>
  <si>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</si>
  <si>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</si>
  <si>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</si>
  <si>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</si>
  <si>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</si>
  <si>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</si>
  <si>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</si>
  <si>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</si>
  <si>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</si>
  <si>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</si>
  <si>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</si>
  <si>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</si>
  <si>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</si>
  <si>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</si>
  <si>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</si>
  <si>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</si>
  <si>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</si>
  <si>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</si>
  <si>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</si>
  <si>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</si>
  <si>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</si>
  <si>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</si>
  <si>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</si>
  <si>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</si>
  <si>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</si>
  <si>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</si>
  <si>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</si>
  <si>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</si>
  <si>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</si>
  <si>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</si>
  <si>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</si>
  <si>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</si>
  <si>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</si>
  <si>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</si>
  <si>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</si>
  <si>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</si>
  <si>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</si>
  <si>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</si>
  <si>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</si>
  <si>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</si>
  <si>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</si>
  <si>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</si>
  <si>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</si>
  <si>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</si>
  <si>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</si>
  <si>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</si>
  <si>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</si>
  <si>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</si>
  <si>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</si>
  <si>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</si>
  <si>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</si>
  <si>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</si>
  <si>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</si>
  <si>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</si>
  <si>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</si>
  <si>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</si>
  <si>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</si>
  <si>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</si>
  <si>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</si>
  <si>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</si>
  <si>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</si>
  <si>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</si>
  <si>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</si>
  <si>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</si>
  <si>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</si>
  <si>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</si>
  <si>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</si>
  <si>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</si>
  <si>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</si>
  <si>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</si>
  <si>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</si>
  <si>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</si>
  <si>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</si>
  <si>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</si>
  <si>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</si>
  <si>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</si>
  <si>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</si>
  <si>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</si>
  <si>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</si>
  <si>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</si>
  <si>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</si>
  <si>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</si>
  <si>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</si>
  <si>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</si>
  <si>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</si>
  <si>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</si>
  <si>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</si>
  <si>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</si>
  <si>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</si>
  <si>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</si>
  <si>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</si>
  <si>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</si>
  <si>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</si>
  <si>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</si>
  <si>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</si>
  <si>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</si>
  <si>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</si>
  <si>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</si>
  <si>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</si>
  <si>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</si>
  <si>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</si>
  <si>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</si>
  <si>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</si>
  <si>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</si>
  <si>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</si>
  <si>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</si>
  <si>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</si>
  <si>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</si>
  <si>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</si>
  <si>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</si>
  <si>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</si>
  <si>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</si>
  <si>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</si>
  <si>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</si>
  <si>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</si>
  <si>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</si>
  <si>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</si>
  <si>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</si>
  <si>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</si>
  <si>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</si>
  <si>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</si>
  <si>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</si>
  <si>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</si>
  <si>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</si>
  <si>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</si>
  <si>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</si>
  <si>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</si>
  <si>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</si>
  <si>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</si>
  <si>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</si>
  <si>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</si>
  <si>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</si>
  <si>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</si>
  <si>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</si>
  <si>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</si>
  <si>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</si>
  <si>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</si>
  <si>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</si>
  <si>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</si>
  <si>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</si>
  <si>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</si>
  <si>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</si>
  <si>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</si>
  <si>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</si>
  <si>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</si>
  <si>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</si>
  <si>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</si>
  <si>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</si>
  <si>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</si>
  <si>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</si>
  <si>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</si>
  <si>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</si>
  <si>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</si>
  <si>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</si>
  <si>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</si>
  <si>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</si>
  <si>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</si>
  <si>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</si>
  <si>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</si>
  <si>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</si>
  <si>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</si>
  <si>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</si>
  <si>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</si>
  <si>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</si>
  <si>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</si>
  <si>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</si>
  <si>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</si>
  <si>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</si>
  <si>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</si>
  <si>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</si>
  <si>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</si>
  <si>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</si>
  <si>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</si>
  <si>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</si>
  <si>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</si>
  <si>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</si>
  <si>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</si>
  <si>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</si>
  <si>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</si>
  <si>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</si>
  <si>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</si>
  <si>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</si>
  <si>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</si>
  <si>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</si>
  <si>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</si>
  <si>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</si>
  <si>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</si>
  <si>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</si>
  <si>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</si>
  <si>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</si>
  <si>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</si>
  <si>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</si>
  <si>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</si>
  <si>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</si>
  <si>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</si>
  <si>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</si>
  <si>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</si>
  <si>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</si>
  <si>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</si>
  <si>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</si>
  <si>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</si>
  <si>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</si>
  <si>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</si>
  <si>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</si>
  <si>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</si>
  <si>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</si>
  <si>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</si>
  <si>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</si>
  <si>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</si>
  <si>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</si>
  <si>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</si>
  <si>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</si>
  <si>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</si>
  <si>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</si>
  <si>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</si>
  <si>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</si>
  <si>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</si>
  <si>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</si>
  <si>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</si>
  <si>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</si>
  <si>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</si>
  <si>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</si>
  <si>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</si>
  <si>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</si>
  <si>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</si>
  <si>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</si>
  <si>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</si>
  <si>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</si>
  <si>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</si>
  <si>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</si>
  <si>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</si>
  <si>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</si>
  <si>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</si>
  <si>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</si>
  <si>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</si>
  <si>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</si>
  <si>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</si>
  <si>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</si>
  <si>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</si>
  <si>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</si>
  <si>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</si>
  <si>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</si>
  <si>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</si>
  <si>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</si>
  <si>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</si>
  <si>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</si>
  <si>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</si>
  <si>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</si>
  <si>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</si>
  <si>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</si>
  <si>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</si>
  <si>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</si>
  <si>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</si>
  <si>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</si>
  <si>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</si>
  <si>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</si>
  <si>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</si>
  <si>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</si>
  <si>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</si>
  <si>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</si>
  <si>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</si>
  <si>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</si>
  <si>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</si>
  <si>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</si>
  <si>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</si>
  <si>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</si>
  <si>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</si>
  <si>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</si>
  <si>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</si>
  <si>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</si>
  <si>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</si>
  <si>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</si>
  <si>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</si>
  <si>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</si>
  <si>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</si>
  <si>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</si>
  <si>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</si>
  <si>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</si>
  <si>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</si>
  <si>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</si>
  <si>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</si>
  <si>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</si>
  <si>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</si>
  <si>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</si>
  <si>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</si>
  <si>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</si>
  <si>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</si>
  <si>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</si>
  <si>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</si>
  <si>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</si>
  <si>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</si>
  <si>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</si>
  <si>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</si>
  <si>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</si>
  <si>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</si>
  <si>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</si>
  <si>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</si>
  <si>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</si>
  <si>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</si>
  <si>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</si>
  <si>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</si>
  <si>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</si>
  <si>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</si>
  <si>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</si>
  <si>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</si>
  <si>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</si>
  <si>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</si>
  <si>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</si>
  <si>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</si>
  <si>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</si>
  <si>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</si>
  <si>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</si>
  <si>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</si>
  <si>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</si>
  <si>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</si>
  <si>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</si>
  <si>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</si>
  <si>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</si>
  <si>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</si>
  <si>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</si>
  <si>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</si>
  <si>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</si>
  <si>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</si>
  <si>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</si>
  <si>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</si>
  <si>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</si>
  <si>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</si>
  <si>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</si>
  <si>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</si>
  <si>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</si>
  <si>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</si>
  <si>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</si>
  <si>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</si>
  <si>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</si>
  <si>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</si>
  <si>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</si>
  <si>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</si>
  <si>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</si>
  <si>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</si>
  <si>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</si>
  <si>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</si>
  <si>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</si>
  <si>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</si>
  <si>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</si>
  <si>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</si>
  <si>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</si>
  <si>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</si>
  <si>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</si>
  <si>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</si>
  <si>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</si>
  <si>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</si>
  <si>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</si>
  <si>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</si>
  <si>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</si>
  <si>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</si>
  <si>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</si>
  <si>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</si>
  <si>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</si>
  <si>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</si>
  <si>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</si>
  <si>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</si>
  <si>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</si>
  <si>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</si>
  <si>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</si>
  <si>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</si>
  <si>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</si>
  <si>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</si>
  <si>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</si>
  <si>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</si>
  <si>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</si>
  <si>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</si>
  <si>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</si>
  <si>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</si>
  <si>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</si>
  <si>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</si>
  <si>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</si>
  <si>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</si>
  <si>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</si>
  <si>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</si>
  <si>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</si>
  <si>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</si>
  <si>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</si>
  <si>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</si>
  <si>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</si>
  <si>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</si>
  <si>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</si>
  <si>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</si>
  <si>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</si>
  <si>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</si>
  <si>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</si>
  <si>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</si>
  <si>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</si>
  <si>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</si>
  <si>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</si>
  <si>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</si>
  <si>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</si>
  <si>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</si>
  <si>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</si>
  <si>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</si>
  <si>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</si>
  <si>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</si>
  <si>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</si>
  <si>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</si>
  <si>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</si>
  <si>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</si>
  <si>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</si>
  <si>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</si>
  <si>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</si>
  <si>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</si>
  <si>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</si>
  <si>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</si>
  <si>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</si>
  <si>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</si>
  <si>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</si>
  <si>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</si>
  <si>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</si>
  <si>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</si>
  <si>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</si>
  <si>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</si>
  <si>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</si>
  <si>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</si>
  <si>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</si>
  <si>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</si>
  <si>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</si>
  <si>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</si>
  <si>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</si>
  <si>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</si>
  <si>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</si>
  <si>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</si>
  <si>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</si>
  <si>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</si>
  <si>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</si>
  <si>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</si>
  <si>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</si>
  <si>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</si>
  <si>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</si>
  <si>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</si>
  <si>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</si>
  <si>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</si>
  <si>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</si>
  <si>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</si>
  <si>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</si>
  <si>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</si>
  <si>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</si>
  <si>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</si>
  <si>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</si>
  <si>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</si>
  <si>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</si>
  <si>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</si>
  <si>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</si>
  <si>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</si>
  <si>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</si>
  <si>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</si>
  <si>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</si>
  <si>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</si>
  <si>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</si>
  <si>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</si>
  <si>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</si>
  <si>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</si>
  <si>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</si>
  <si>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</si>
  <si>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</si>
  <si>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</si>
  <si>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</si>
  <si>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</si>
  <si>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</si>
  <si>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</si>
  <si>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</si>
  <si>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</si>
  <si>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</si>
  <si>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</si>
  <si>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</si>
  <si>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</si>
  <si>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</si>
  <si>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</si>
  <si>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</si>
  <si>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</si>
  <si>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</si>
  <si>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</si>
  <si>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</si>
  <si>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</si>
  <si>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</si>
  <si>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</si>
  <si>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</si>
  <si>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</si>
  <si>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</si>
  <si>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</si>
  <si>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</si>
  <si>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</si>
  <si>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</si>
  <si>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</si>
  <si>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</si>
  <si>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</si>
  <si>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</si>
  <si>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</si>
  <si>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</si>
  <si>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</si>
  <si>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</si>
  <si>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</si>
  <si>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</si>
  <si>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</si>
  <si>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</si>
  <si>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</si>
  <si>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</si>
  <si>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</si>
  <si>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</si>
  <si>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</si>
  <si>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</si>
  <si>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</si>
  <si>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</si>
  <si>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</si>
  <si>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</si>
  <si>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</si>
  <si>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</si>
  <si>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</si>
  <si>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</si>
  <si>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</si>
  <si>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</si>
  <si>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</si>
  <si>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</si>
  <si>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</si>
  <si>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</si>
  <si>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</si>
  <si>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</si>
  <si>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</si>
  <si>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</si>
  <si>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</si>
  <si>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</si>
  <si>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</si>
  <si>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</si>
  <si>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</si>
  <si>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</si>
  <si>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</si>
  <si>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</si>
  <si>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</si>
  <si>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</si>
  <si>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</si>
  <si>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</si>
  <si>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</si>
  <si>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</si>
  <si>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</si>
  <si>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</si>
  <si>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</si>
  <si>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</si>
  <si>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</si>
  <si>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</si>
  <si>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</si>
  <si>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</si>
  <si>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</si>
  <si>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</si>
  <si>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</si>
  <si>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</si>
  <si>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</si>
  <si>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</si>
  <si>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</si>
  <si>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</si>
  <si>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</si>
  <si>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</si>
  <si>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</si>
  <si>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</si>
  <si>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</si>
  <si>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</si>
  <si>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</si>
  <si>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</si>
  <si>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</si>
  <si>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</si>
  <si>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</si>
  <si>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</si>
  <si>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</si>
  <si>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</si>
  <si>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</si>
  <si>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</si>
  <si>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</si>
  <si>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</si>
  <si>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</si>
  <si>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</si>
  <si>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</si>
  <si>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</si>
  <si>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</si>
  <si>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</si>
  <si>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</si>
  <si>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</si>
  <si>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</si>
  <si>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</si>
  <si>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</si>
  <si>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</si>
  <si>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</si>
  <si>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</si>
  <si>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</si>
  <si>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</si>
  <si>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</si>
  <si>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</si>
  <si>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</si>
  <si>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</si>
  <si>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</si>
  <si>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</si>
  <si>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</si>
  <si>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</si>
  <si>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</si>
  <si>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</si>
  <si>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</si>
  <si>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</si>
  <si>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</si>
  <si>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</si>
  <si>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</si>
  <si>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</si>
  <si>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</si>
  <si>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</si>
  <si>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</si>
  <si>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</si>
  <si>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</si>
  <si>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</si>
  <si>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</si>
  <si>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</si>
  <si>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</si>
  <si>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</si>
  <si>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</si>
  <si>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</si>
  <si>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</si>
  <si>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</si>
  <si>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</si>
  <si>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</si>
  <si>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</si>
  <si>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</si>
  <si>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</si>
  <si>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</si>
  <si>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</si>
  <si>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</si>
  <si>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</si>
  <si>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</si>
  <si>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</si>
  <si>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</si>
  <si>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</si>
  <si>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</si>
  <si>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</si>
  <si>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</si>
  <si>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</si>
  <si>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</si>
  <si>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</si>
  <si>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</si>
  <si>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</si>
  <si>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</si>
  <si>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</si>
  <si>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</si>
  <si>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</si>
  <si>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</si>
  <si>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</si>
  <si>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</si>
  <si>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</si>
  <si>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</si>
  <si>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</si>
  <si>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</si>
  <si>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</si>
  <si>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</si>
  <si>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</si>
  <si>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</si>
  <si>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</si>
  <si>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</si>
  <si>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</si>
  <si>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</si>
  <si>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</si>
  <si>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</si>
  <si>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</si>
  <si>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</si>
  <si>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</si>
  <si>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</si>
  <si>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</si>
  <si>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</si>
  <si>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</si>
  <si>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</si>
  <si>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</si>
  <si>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</si>
  <si>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</si>
  <si>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</si>
  <si>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</si>
  <si>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</si>
  <si>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</si>
  <si>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</si>
  <si>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</si>
  <si>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</si>
  <si>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</si>
  <si>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</si>
  <si>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</si>
  <si>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</si>
  <si>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</si>
  <si>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</si>
  <si>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</si>
  <si>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</si>
  <si>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</si>
  <si>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</si>
  <si>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</si>
  <si>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</si>
  <si>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</si>
  <si>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</si>
  <si>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</si>
  <si>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</si>
  <si>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</si>
  <si>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</si>
  <si>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</si>
  <si>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</si>
  <si>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</si>
  <si>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</si>
  <si>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</si>
  <si>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</si>
  <si>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</si>
  <si>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</si>
  <si>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</si>
  <si>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</si>
  <si>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</si>
  <si>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</si>
  <si>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</si>
  <si>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</si>
  <si>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</si>
  <si>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</si>
  <si>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</si>
  <si>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</si>
  <si>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</si>
  <si>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</si>
  <si>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</si>
  <si>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</si>
  <si>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</si>
  <si>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</si>
  <si>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</si>
  <si>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</si>
  <si>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</si>
  <si>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</si>
  <si>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</si>
  <si>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</si>
  <si>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</si>
  <si>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</si>
  <si>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</si>
  <si>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</si>
  <si>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</si>
  <si>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</si>
  <si>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</si>
  <si>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</si>
  <si>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</si>
  <si>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</si>
  <si>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</si>
  <si>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</si>
  <si>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</si>
  <si>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</si>
  <si>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</si>
  <si>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</si>
  <si>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</si>
  <si>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</si>
  <si>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</si>
  <si>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</si>
  <si>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</si>
  <si>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</si>
  <si>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</si>
  <si>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</si>
  <si>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</si>
  <si>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</si>
  <si>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</si>
  <si>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</si>
  <si>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</si>
  <si>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</si>
  <si>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</si>
  <si>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</si>
  <si>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</si>
  <si>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</si>
  <si>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</si>
  <si>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</si>
  <si>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</si>
  <si>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</si>
  <si>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</si>
  <si>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</si>
  <si>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</si>
  <si>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</si>
  <si>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</si>
  <si>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</si>
  <si>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</si>
  <si>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</si>
  <si>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</si>
  <si>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</si>
  <si>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</si>
  <si>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</si>
  <si>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</si>
  <si>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</si>
  <si>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</si>
  <si>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</si>
  <si>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</si>
  <si>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</si>
  <si>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</si>
  <si>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</si>
  <si>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</si>
  <si>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</si>
  <si>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</si>
  <si>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</si>
  <si>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</si>
  <si>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</si>
  <si>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</si>
  <si>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</si>
  <si>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</si>
  <si>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</si>
  <si>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</si>
  <si>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</si>
  <si>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</si>
  <si>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</si>
  <si>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</si>
  <si>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</si>
  <si>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</si>
  <si>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</si>
  <si>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</si>
  <si>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</si>
  <si>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</si>
  <si>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</si>
  <si>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</si>
  <si>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</si>
  <si>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</si>
  <si>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</si>
  <si>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</si>
  <si>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</si>
  <si>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</si>
  <si>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</si>
  <si>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</si>
  <si>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</si>
  <si>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</si>
  <si>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</si>
  <si>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</si>
  <si>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</si>
  <si>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</si>
  <si>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</si>
  <si>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</si>
  <si>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</si>
  <si>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</si>
  <si>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</si>
  <si>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</si>
  <si>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</si>
  <si>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</si>
  <si>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</si>
  <si>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</si>
  <si>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</si>
  <si>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</si>
  <si>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</si>
  <si>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</si>
  <si>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</si>
  <si>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</si>
  <si>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</si>
  <si>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</si>
  <si>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</si>
  <si>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</si>
  <si>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</si>
  <si>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</si>
  <si>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</si>
  <si>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</si>
  <si>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</si>
  <si>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</si>
  <si>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</si>
  <si>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</si>
  <si>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</si>
  <si>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</si>
  <si>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</si>
  <si>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</si>
  <si>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</si>
  <si>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</si>
  <si>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</si>
  <si>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</si>
  <si>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</si>
  <si>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</si>
  <si>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</si>
  <si>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</si>
  <si>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</si>
  <si>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</si>
  <si>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</si>
  <si>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</si>
  <si>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</si>
  <si>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</si>
  <si>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</si>
  <si>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</si>
  <si>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</si>
  <si>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</si>
  <si>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</si>
  <si>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</si>
  <si>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</si>
  <si>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</si>
  <si>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</si>
  <si>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</si>
  <si>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</si>
  <si>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</si>
  <si>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</si>
  <si>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</si>
  <si>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</si>
  <si>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</si>
  <si>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</si>
  <si>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</si>
  <si>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</si>
  <si>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</si>
  <si>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</si>
  <si>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</si>
  <si>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</si>
  <si>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</si>
  <si>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</si>
  <si>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</si>
  <si>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</si>
  <si>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</si>
  <si>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</si>
  <si>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</si>
  <si>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</si>
  <si>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</si>
  <si>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</si>
  <si>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</si>
  <si>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</si>
  <si>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</si>
  <si>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</si>
  <si>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</si>
  <si>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</si>
  <si>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</si>
  <si>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</si>
  <si>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</si>
  <si>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</si>
  <si>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</si>
  <si>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</si>
  <si>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</si>
  <si>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</si>
  <si>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</si>
  <si>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</si>
  <si>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</si>
  <si>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</si>
  <si>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</si>
  <si>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</si>
  <si>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</si>
  <si>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</si>
  <si>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</si>
  <si>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</si>
  <si>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</si>
  <si>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</si>
  <si>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</si>
  <si>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</si>
  <si>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</si>
  <si>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</si>
  <si>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</si>
  <si>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</si>
  <si>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</si>
  <si>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</si>
  <si>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</si>
  <si>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</si>
  <si>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</si>
  <si>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</si>
  <si>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</si>
  <si>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</si>
  <si>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</si>
  <si>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</si>
  <si>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</si>
  <si>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</si>
  <si>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</si>
  <si>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</si>
  <si>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</si>
  <si>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</si>
  <si>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</si>
  <si>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</si>
  <si>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</si>
  <si>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</si>
  <si>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</si>
  <si>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</si>
  <si>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</si>
  <si>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</si>
  <si>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</si>
  <si>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</si>
  <si>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</si>
  <si>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</si>
  <si>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</si>
  <si>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</si>
  <si>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</si>
  <si>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</si>
  <si>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</si>
  <si>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</si>
  <si>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</si>
  <si>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</si>
  <si>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</si>
  <si>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</si>
  <si>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</si>
  <si>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</si>
  <si>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</si>
  <si>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</si>
  <si>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</si>
  <si>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</si>
  <si>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</si>
  <si>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</si>
  <si>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</si>
  <si>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</si>
  <si>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</si>
  <si>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</si>
  <si>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</si>
  <si>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</si>
  <si>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</si>
  <si>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</si>
  <si>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</si>
  <si>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</si>
  <si>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</si>
  <si>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</si>
  <si>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</si>
  <si>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</si>
  <si>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</si>
  <si>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</si>
  <si>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</si>
  <si>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</si>
  <si>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</si>
  <si>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</si>
  <si>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</si>
  <si>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</si>
  <si>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</si>
  <si>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</si>
  <si>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</si>
  <si>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</si>
  <si>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</si>
  <si>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</si>
  <si>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</si>
  <si>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</si>
  <si>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</si>
  <si>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</si>
  <si>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</si>
  <si>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</si>
  <si>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</si>
  <si>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</si>
  <si>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</si>
  <si>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</si>
  <si>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</si>
  <si>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</si>
  <si>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</si>
  <si>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</si>
  <si>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</si>
  <si>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</si>
  <si>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</si>
  <si>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</si>
  <si>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</si>
  <si>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</si>
  <si>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</si>
  <si>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</si>
  <si>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</si>
  <si>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</si>
  <si>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</si>
  <si>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</si>
  <si>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</si>
  <si>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</si>
  <si>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</si>
  <si>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</si>
  <si>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</si>
  <si>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</si>
  <si>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</si>
  <si>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</si>
  <si>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</si>
  <si>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</si>
  <si>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</si>
  <si>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</si>
  <si>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</si>
  <si>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</si>
  <si>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</si>
  <si>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</si>
  <si>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</si>
  <si>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</si>
  <si>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</si>
  <si>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</si>
  <si>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</si>
  <si>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</si>
  <si>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</si>
  <si>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</si>
  <si>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</si>
  <si>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</si>
  <si>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</si>
  <si>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</si>
  <si>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</si>
  <si>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</si>
  <si>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</si>
  <si>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</si>
  <si>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</si>
  <si>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</si>
  <si>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</si>
  <si>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</si>
  <si>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</si>
  <si>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</si>
  <si>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</si>
  <si>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</si>
  <si>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</si>
  <si>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</si>
  <si>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</si>
  <si>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</si>
  <si>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</si>
  <si>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</si>
  <si>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</si>
  <si>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</si>
  <si>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</si>
  <si>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</si>
  <si>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</si>
  <si>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</si>
  <si>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</si>
  <si>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</si>
  <si>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</si>
  <si>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</si>
  <si>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</si>
  <si>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</si>
  <si>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</si>
  <si>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</si>
  <si>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</si>
  <si>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</si>
  <si>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</si>
  <si>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</si>
  <si>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</si>
  <si>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</si>
  <si>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</si>
  <si>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</si>
  <si>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</si>
  <si>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</si>
  <si>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</si>
  <si>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</si>
  <si>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</si>
  <si>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</si>
  <si>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</si>
  <si>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</si>
  <si>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</si>
  <si>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</si>
  <si>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</si>
  <si>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</si>
  <si>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</si>
  <si>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</si>
  <si>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</si>
  <si>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</si>
  <si>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</si>
  <si>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</si>
  <si>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</si>
  <si>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</si>
  <si>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</si>
  <si>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</si>
  <si>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</si>
  <si>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</si>
  <si>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</si>
  <si>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</si>
  <si>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</si>
  <si>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</si>
  <si>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</si>
  <si>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</si>
  <si>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</si>
  <si>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</si>
  <si>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</si>
  <si>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</si>
  <si>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</si>
  <si>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</si>
  <si>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</si>
  <si>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</si>
  <si>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</si>
  <si>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</si>
  <si>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</si>
  <si>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</si>
  <si>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</si>
  <si>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</si>
  <si>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</si>
  <si>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</si>
  <si>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</si>
  <si>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</si>
  <si>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</si>
  <si>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</si>
  <si>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</si>
  <si>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</si>
  <si>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</si>
  <si>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</si>
  <si>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</si>
  <si>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</si>
  <si>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</si>
  <si>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</si>
  <si>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</si>
  <si>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</si>
  <si>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</si>
  <si>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</si>
  <si>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</si>
  <si>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</si>
  <si>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</si>
  <si>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</si>
  <si>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</si>
  <si>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</si>
  <si>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</si>
  <si>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</si>
  <si>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</si>
  <si>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</si>
  <si>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</si>
  <si>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</si>
  <si>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</si>
  <si>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</si>
  <si>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</si>
  <si>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</si>
  <si>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</si>
  <si>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</si>
  <si>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</si>
  <si>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</si>
  <si>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</si>
  <si>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</si>
  <si>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</si>
  <si>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</si>
  <si>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</si>
  <si>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</si>
  <si>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</si>
  <si>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</si>
  <si>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</si>
  <si>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</si>
  <si>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</si>
  <si>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</si>
  <si>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</si>
  <si>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</si>
  <si>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</si>
  <si>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</si>
  <si>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</si>
  <si>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</si>
  <si>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</si>
  <si>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</si>
  <si>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</si>
  <si>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</si>
  <si>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</si>
  <si>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</si>
  <si>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</si>
  <si>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</si>
  <si>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</si>
  <si>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</si>
  <si>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</si>
  <si>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</si>
  <si>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</si>
  <si>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</si>
  <si>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</si>
  <si>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</si>
  <si>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</si>
  <si>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</si>
  <si>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</si>
  <si>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</si>
  <si>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</si>
  <si>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</si>
  <si>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</si>
  <si>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</si>
  <si>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</si>
  <si>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</si>
  <si>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</si>
  <si>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</si>
  <si>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</si>
  <si>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</si>
  <si>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</si>
  <si>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</si>
  <si>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</si>
  <si>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</si>
  <si>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</si>
  <si>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</si>
  <si>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</si>
  <si>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</si>
  <si>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</si>
  <si>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</si>
  <si>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</si>
  <si>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</si>
  <si>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</si>
  <si>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</si>
  <si>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</si>
  <si>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</si>
  <si>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</si>
  <si>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</si>
  <si>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</si>
  <si>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</si>
  <si>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</si>
  <si>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</si>
  <si>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</si>
  <si>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</si>
  <si>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</si>
  <si>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</si>
  <si>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</si>
  <si>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</si>
  <si>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</si>
  <si>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</si>
  <si>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</si>
  <si>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</si>
  <si>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</si>
  <si>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</si>
  <si>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</si>
  <si>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</si>
  <si>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</si>
  <si>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</si>
  <si>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</si>
  <si>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</si>
  <si>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</si>
  <si>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</si>
  <si>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</si>
  <si>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</si>
  <si>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</si>
  <si>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</si>
  <si>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</si>
  <si>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</si>
  <si>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</si>
  <si>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</si>
  <si>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</si>
  <si>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</si>
  <si>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</si>
  <si>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</si>
  <si>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</si>
  <si>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</si>
  <si>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</si>
  <si>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</si>
  <si>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</si>
  <si>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</si>
  <si>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</si>
  <si>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</si>
  <si>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</si>
  <si>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</si>
  <si>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</si>
  <si>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</si>
  <si>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</si>
  <si>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</si>
  <si>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</si>
  <si>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</si>
  <si>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</si>
  <si>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</si>
  <si>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</si>
  <si>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</si>
  <si>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</si>
  <si>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</si>
  <si>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</si>
  <si>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</si>
  <si>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</si>
  <si>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</si>
  <si>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</si>
  <si>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</si>
  <si>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</si>
  <si>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</si>
  <si>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</si>
  <si>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</si>
  <si>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</si>
  <si>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</si>
  <si>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</si>
  <si>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</si>
  <si>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</si>
  <si>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</si>
  <si>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</si>
  <si>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</si>
  <si>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</si>
  <si>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</si>
  <si>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</si>
  <si>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</si>
  <si>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</si>
  <si>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</si>
  <si>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</si>
  <si>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</si>
  <si>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</si>
  <si>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</si>
  <si>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</si>
  <si>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</si>
  <si>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</si>
  <si>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</si>
  <si>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</si>
  <si>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</si>
  <si>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</si>
  <si>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</si>
  <si>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</si>
  <si>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</si>
  <si>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</si>
  <si>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</si>
  <si>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</si>
  <si>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</si>
  <si>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</si>
  <si>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</si>
  <si>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</si>
  <si>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</si>
  <si>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</si>
  <si>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</si>
  <si>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</si>
  <si>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</si>
  <si>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</si>
  <si>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</si>
  <si>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</si>
  <si>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</si>
  <si>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</si>
  <si>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</si>
  <si>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</si>
  <si>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</si>
  <si>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</si>
  <si>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</si>
  <si>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</si>
  <si>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</si>
  <si>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</si>
  <si>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</si>
  <si>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</si>
  <si>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</si>
  <si>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</si>
  <si>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</si>
  <si>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</si>
  <si>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</si>
  <si>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</si>
  <si>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</si>
  <si>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</si>
  <si>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</si>
  <si>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</si>
  <si>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</si>
  <si>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</si>
  <si>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</si>
  <si>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</si>
  <si>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</si>
  <si>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</si>
  <si>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</si>
  <si>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</si>
  <si>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</si>
  <si>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</si>
  <si>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</si>
  <si>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</si>
  <si>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</si>
  <si>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</si>
  <si>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</si>
  <si>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</si>
  <si>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</si>
  <si>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</si>
  <si>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</si>
  <si>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</si>
  <si>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</si>
  <si>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</si>
  <si>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</si>
  <si>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</si>
  <si>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</si>
  <si>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</si>
  <si>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</si>
  <si>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</si>
  <si>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</si>
  <si>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</si>
  <si>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</si>
  <si>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</si>
  <si>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</si>
  <si>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</si>
  <si>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</si>
  <si>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</si>
  <si>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</si>
  <si>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</si>
  <si>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</si>
  <si>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</si>
  <si>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</si>
  <si>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</si>
  <si>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</si>
  <si>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</si>
  <si>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</si>
  <si>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</si>
  <si>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</si>
  <si>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</si>
  <si>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</si>
  <si>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</si>
  <si>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</si>
  <si>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</si>
  <si>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</si>
  <si>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</si>
  <si>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</si>
  <si>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</si>
  <si>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</si>
  <si>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</si>
  <si>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</si>
  <si>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</si>
  <si>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</si>
  <si>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</si>
  <si>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</si>
  <si>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</si>
  <si>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</si>
  <si>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</si>
  <si>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</si>
  <si>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</si>
  <si>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</si>
  <si>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</si>
  <si>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</si>
  <si>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</si>
  <si>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</si>
  <si>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</si>
  <si>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</si>
  <si>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</si>
  <si>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</si>
  <si>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</si>
  <si>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</si>
  <si>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</si>
  <si>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</si>
  <si>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</si>
  <si>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</si>
  <si>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</si>
  <si>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</si>
  <si>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</si>
  <si>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</si>
  <si>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</si>
  <si>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</si>
  <si>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</si>
  <si>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</si>
  <si>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</si>
  <si>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</si>
  <si>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</si>
  <si>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</si>
  <si>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</si>
  <si>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</si>
  <si>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</si>
  <si>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</si>
  <si>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</si>
  <si>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</si>
  <si>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</si>
  <si>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</si>
  <si>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</si>
  <si>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</si>
  <si>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</si>
  <si>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</si>
  <si>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</si>
  <si>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</si>
  <si>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</si>
  <si>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</si>
  <si>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</si>
  <si>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</si>
  <si>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</si>
  <si>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</si>
  <si>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</si>
  <si>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</si>
  <si>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</si>
  <si>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</si>
  <si>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</si>
  <si>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</si>
  <si>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</si>
  <si>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</si>
  <si>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</si>
  <si>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</si>
  <si>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</si>
  <si>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</si>
  <si>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</si>
  <si>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</si>
  <si>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</si>
  <si>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</si>
  <si>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</si>
  <si>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</si>
  <si>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</si>
  <si>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</si>
  <si>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</si>
  <si>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</si>
  <si>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</si>
  <si>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</si>
  <si>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</si>
  <si>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</si>
  <si>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</si>
  <si>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</si>
  <si>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</si>
  <si>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</si>
  <si>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</si>
  <si>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</si>
  <si>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</si>
  <si>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</si>
  <si>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</si>
  <si>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</si>
  <si>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</si>
  <si>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</si>
  <si>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</si>
  <si>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</si>
  <si>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</si>
  <si>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</si>
  <si>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</si>
  <si>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</si>
  <si>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</si>
  <si>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</si>
  <si>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</si>
  <si>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</si>
  <si>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</si>
  <si>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</si>
  <si>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</si>
  <si>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</si>
  <si>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</si>
  <si>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</si>
  <si>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</si>
  <si>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</si>
  <si>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</si>
  <si>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</si>
  <si>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</si>
  <si>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</si>
  <si>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</si>
  <si>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</si>
  <si>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</si>
  <si>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</si>
  <si>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</si>
  <si>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</si>
  <si>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</si>
  <si>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</si>
  <si>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</si>
  <si>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</si>
  <si>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</si>
  <si>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</si>
  <si>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</si>
  <si>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</si>
  <si>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</si>
  <si>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</si>
  <si>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</si>
  <si>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</si>
  <si>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</si>
  <si>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</si>
  <si>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</si>
  <si>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</si>
  <si>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</si>
  <si>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</si>
  <si>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</si>
  <si>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</si>
  <si>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</si>
  <si>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</si>
  <si>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</si>
  <si>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</si>
  <si>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</si>
  <si>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</si>
  <si>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</si>
  <si>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</si>
  <si>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</si>
  <si>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</si>
  <si>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</si>
  <si>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</si>
  <si>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</si>
  <si>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</si>
  <si>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</si>
  <si>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</si>
  <si>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</si>
  <si>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</si>
  <si>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</si>
  <si>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</si>
  <si>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</si>
  <si>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</si>
  <si>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</si>
  <si>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</si>
  <si>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</si>
  <si>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</si>
  <si>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</si>
  <si>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</si>
  <si>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</si>
  <si>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</si>
  <si>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</si>
  <si>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</si>
  <si>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</si>
  <si>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</si>
  <si>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</si>
  <si>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</si>
  <si>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</si>
  <si>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</si>
  <si>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</si>
  <si>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</si>
  <si>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</si>
  <si>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</si>
  <si>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</si>
  <si>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</si>
  <si>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</si>
  <si>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</si>
  <si>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</si>
  <si>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</si>
  <si>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</si>
  <si>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</si>
  <si>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</si>
  <si>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</si>
  <si>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</si>
  <si>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</si>
  <si>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</si>
  <si>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</si>
  <si>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</si>
  <si>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</si>
  <si>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</si>
  <si>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</si>
  <si>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</si>
  <si>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</si>
  <si>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</si>
  <si>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</si>
  <si>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</si>
  <si>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</si>
  <si>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</si>
  <si>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</si>
  <si>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</si>
  <si>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</si>
  <si>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</si>
  <si>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</si>
  <si>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</si>
  <si>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</si>
  <si>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</si>
  <si>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</si>
  <si>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</si>
  <si>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</si>
  <si>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</si>
  <si>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</si>
  <si>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</si>
  <si>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</si>
  <si>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</si>
  <si>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</si>
  <si>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</si>
  <si>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</si>
  <si>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</si>
  <si>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</si>
  <si>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</si>
  <si>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</si>
  <si>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</si>
  <si>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</si>
  <si>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</si>
  <si>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</si>
  <si>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</si>
  <si>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</si>
  <si>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</si>
  <si>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</si>
  <si>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</si>
  <si>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</si>
  <si>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</si>
  <si>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</si>
  <si>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</si>
  <si>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</si>
  <si>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</si>
  <si>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</si>
  <si>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</si>
  <si>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</si>
  <si>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</si>
  <si>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</si>
  <si>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</si>
  <si>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</si>
  <si>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</si>
  <si>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</si>
  <si>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</si>
  <si>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</si>
  <si>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</si>
  <si>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</si>
  <si>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</si>
  <si>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</si>
  <si>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</si>
  <si>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</si>
  <si>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</si>
  <si>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</si>
  <si>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</si>
  <si>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</si>
  <si>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</si>
  <si>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</si>
  <si>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</si>
  <si>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</si>
  <si>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</si>
  <si>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</si>
  <si>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</si>
  <si>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</si>
  <si>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</si>
  <si>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</si>
  <si>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</si>
  <si>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</si>
  <si>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</si>
  <si>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</si>
  <si>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</si>
  <si>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</si>
  <si>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</si>
  <si>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</si>
  <si>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</si>
  <si>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</si>
  <si>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</si>
  <si>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</si>
  <si>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</si>
  <si>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</si>
  <si>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</si>
  <si>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</si>
  <si>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</si>
  <si>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</si>
  <si>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</si>
  <si>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</si>
  <si>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</si>
  <si>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</si>
  <si>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</si>
  <si>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</si>
  <si>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</si>
  <si>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</si>
  <si>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</si>
  <si>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</si>
  <si>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</si>
  <si>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</si>
  <si>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</si>
  <si>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</si>
  <si>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</si>
  <si>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</si>
  <si>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</si>
  <si>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</si>
  <si>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</si>
  <si>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</si>
  <si>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</si>
  <si>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</si>
  <si>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</si>
  <si>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</si>
  <si>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</si>
  <si>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</si>
  <si>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</si>
  <si>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</si>
  <si>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</si>
  <si>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</si>
  <si>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</si>
  <si>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</si>
  <si>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</si>
  <si>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</si>
  <si>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</si>
  <si>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</si>
  <si>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</si>
  <si>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</si>
  <si>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</si>
  <si>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</si>
  <si>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</si>
  <si>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</si>
  <si>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</si>
  <si>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</si>
  <si>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</si>
  <si>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</si>
  <si>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</si>
  <si>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</si>
  <si>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</si>
  <si>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</si>
  <si>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</si>
  <si>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</si>
  <si>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</si>
  <si>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</si>
  <si>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</si>
  <si>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</si>
  <si>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</si>
  <si>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</si>
  <si>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</si>
  <si>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</si>
  <si>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</si>
  <si>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</si>
  <si>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</si>
  <si>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</si>
  <si>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</si>
  <si>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</si>
  <si>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</si>
  <si>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</si>
  <si>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</si>
  <si>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</si>
  <si>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</si>
  <si>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</si>
  <si>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</si>
  <si>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</si>
  <si>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</si>
  <si>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</si>
  <si>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</si>
  <si>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</si>
  <si>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</si>
  <si>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</si>
  <si>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</si>
  <si>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</si>
  <si>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</si>
  <si>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</si>
  <si>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</si>
  <si>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</si>
  <si>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</si>
  <si>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</si>
  <si>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</si>
  <si>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</si>
  <si>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</si>
  <si>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</si>
  <si>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</si>
  <si>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</si>
  <si>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</si>
  <si>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</si>
  <si>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</si>
  <si>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</si>
  <si>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</si>
  <si>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</si>
  <si>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</si>
  <si>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</si>
  <si>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</si>
  <si>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</si>
  <si>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</si>
  <si>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</si>
  <si>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</si>
  <si>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</si>
  <si>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</si>
  <si>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</si>
  <si>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</si>
  <si>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</si>
  <si>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</si>
  <si>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</si>
  <si>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</si>
  <si>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</si>
  <si>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</si>
  <si>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</si>
  <si>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</si>
  <si>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</si>
  <si>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</si>
  <si>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</si>
  <si>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</si>
  <si>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</si>
  <si>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</si>
  <si>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</si>
  <si>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</si>
  <si>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</si>
  <si>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</si>
  <si>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</si>
  <si>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</si>
  <si>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</si>
  <si>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</si>
  <si>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</si>
  <si>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</si>
  <si>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</si>
  <si>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</si>
  <si>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</si>
  <si>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</si>
  <si>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</si>
  <si>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</si>
  <si>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</si>
  <si>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</si>
  <si>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</si>
  <si>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</si>
  <si>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</si>
  <si>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</si>
  <si>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</si>
  <si>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</si>
  <si>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</si>
  <si>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</si>
  <si>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</si>
  <si>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</si>
  <si>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</si>
  <si>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</si>
  <si>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</si>
  <si>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</si>
  <si>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</si>
  <si>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</si>
  <si>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</si>
  <si>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</si>
  <si>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</si>
  <si>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</si>
  <si>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</si>
  <si>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</si>
  <si>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</si>
  <si>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</si>
  <si>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</si>
  <si>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</si>
  <si>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</si>
  <si>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</si>
  <si>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</si>
  <si>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</si>
  <si>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</si>
  <si>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</si>
  <si>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</si>
  <si>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</si>
  <si>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</si>
  <si>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</si>
  <si>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</si>
  <si>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</si>
  <si>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</si>
  <si>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</si>
  <si>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</si>
  <si>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</si>
  <si>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</si>
  <si>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</si>
  <si>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</si>
  <si>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</si>
  <si>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</si>
  <si>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</si>
  <si>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</si>
  <si>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</si>
  <si>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</si>
  <si>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</si>
  <si>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</si>
  <si>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</si>
  <si>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</si>
  <si>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</si>
  <si>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</si>
  <si>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</si>
  <si>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</si>
  <si>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</si>
  <si>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</si>
  <si>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</si>
  <si>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</si>
  <si>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</si>
  <si>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</si>
  <si>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</si>
  <si>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</si>
  <si>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</si>
  <si>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</si>
  <si>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</si>
  <si>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</si>
  <si>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</si>
  <si>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</si>
  <si>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</si>
  <si>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</si>
  <si>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</si>
  <si>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</si>
  <si>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</si>
  <si>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</si>
  <si>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</si>
  <si>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</si>
  <si>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</si>
  <si>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</si>
  <si>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</si>
  <si>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</si>
  <si>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</si>
  <si>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</si>
  <si>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</si>
  <si>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</si>
  <si>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</si>
  <si>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</si>
  <si>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</si>
  <si>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</si>
  <si>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</si>
  <si>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</si>
  <si>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</si>
  <si>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</si>
  <si>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</si>
  <si>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</si>
  <si>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</si>
  <si>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</si>
  <si>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</si>
  <si>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</si>
  <si>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</si>
  <si>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</si>
  <si>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</si>
  <si>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</si>
  <si>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</si>
  <si>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</si>
  <si>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</si>
  <si>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</si>
  <si>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</si>
  <si>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</si>
  <si>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</si>
  <si>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</si>
  <si>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</si>
  <si>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</si>
  <si>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</si>
  <si>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</si>
  <si>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</si>
  <si>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</si>
  <si>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</si>
  <si>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</si>
  <si>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</si>
  <si>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</si>
  <si>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</si>
  <si>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</si>
  <si>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</si>
  <si>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</si>
  <si>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</si>
  <si>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</si>
  <si>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</si>
  <si>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</si>
  <si>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</si>
  <si>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</si>
  <si>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</si>
  <si>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</si>
  <si>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</si>
  <si>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</si>
  <si>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</si>
  <si>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</si>
  <si>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</si>
  <si>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</si>
  <si>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</si>
  <si>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</si>
  <si>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</si>
  <si>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</si>
  <si>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</si>
  <si>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</si>
  <si>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</si>
  <si>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</si>
  <si>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</si>
  <si>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</si>
  <si>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</si>
  <si>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</si>
  <si>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</si>
  <si>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</si>
  <si>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</si>
  <si>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</si>
  <si>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</si>
  <si>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</si>
  <si>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</si>
  <si>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</si>
  <si>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</si>
  <si>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</si>
  <si>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</si>
  <si>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</si>
  <si>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</si>
  <si>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</si>
  <si>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</si>
  <si>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</si>
  <si>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</si>
  <si>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</si>
  <si>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</si>
  <si>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</si>
  <si>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</si>
  <si>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</si>
  <si>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</si>
  <si>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</si>
  <si>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</si>
  <si>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</si>
  <si>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</si>
  <si>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</si>
  <si>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</si>
  <si>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</si>
  <si>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</si>
  <si>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</si>
  <si>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</si>
  <si>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</si>
  <si>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</si>
  <si>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</si>
  <si>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</si>
  <si>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</si>
  <si>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</si>
  <si>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</si>
  <si>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</si>
  <si>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</si>
  <si>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</si>
  <si>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</si>
  <si>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</si>
  <si>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</si>
  <si>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</si>
  <si>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</si>
  <si>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</si>
  <si>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</si>
  <si>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</si>
  <si>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</si>
  <si>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</si>
  <si>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</si>
  <si>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</si>
  <si>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</si>
  <si>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</si>
  <si>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</si>
  <si>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</si>
  <si>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</si>
  <si>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</si>
  <si>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</si>
  <si>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</si>
  <si>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</si>
  <si>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</si>
  <si>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</si>
  <si>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</si>
  <si>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</si>
  <si>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</si>
  <si>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</si>
  <si>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</si>
  <si>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</si>
  <si>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</si>
  <si>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</si>
  <si>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</si>
  <si>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</si>
  <si>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</si>
  <si>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</si>
  <si>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</si>
  <si>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</si>
  <si>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</si>
  <si>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</si>
  <si>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</si>
  <si>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</si>
  <si>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</si>
  <si>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</si>
  <si>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</si>
  <si>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</si>
  <si>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</si>
  <si>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</si>
  <si>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</si>
  <si>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</si>
  <si>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</si>
  <si>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</si>
  <si>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</si>
  <si>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</si>
  <si>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</si>
  <si>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</si>
  <si>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</si>
  <si>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</si>
  <si>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</si>
  <si>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</si>
  <si>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</si>
  <si>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</si>
  <si>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</si>
  <si>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</si>
  <si>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</si>
  <si>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</si>
  <si>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</si>
  <si>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</si>
  <si>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</si>
  <si>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</si>
  <si>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</si>
  <si>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</si>
  <si>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</si>
  <si>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</si>
  <si>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</si>
  <si>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</si>
  <si>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</si>
  <si>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</si>
  <si>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</si>
  <si>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</si>
  <si>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</si>
  <si>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</si>
  <si>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</si>
  <si>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</si>
  <si>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</si>
  <si>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</si>
  <si>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</si>
  <si>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</si>
  <si>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</si>
  <si>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</si>
  <si>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</si>
  <si>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</si>
  <si>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</si>
  <si>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</si>
  <si>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</si>
  <si>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</si>
  <si>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</si>
  <si>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</si>
  <si>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</si>
  <si>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</si>
  <si>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</si>
  <si>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</si>
  <si>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</si>
  <si>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</si>
  <si>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</si>
  <si>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</si>
  <si>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</si>
  <si>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</si>
  <si>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</si>
  <si>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</si>
  <si>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</si>
  <si>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</si>
  <si>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</si>
  <si>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</si>
  <si>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</si>
  <si>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</si>
  <si>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</si>
  <si>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</si>
  <si>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</si>
  <si>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</si>
  <si>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</si>
  <si>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</si>
  <si>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</si>
  <si>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</si>
  <si>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</si>
  <si>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</si>
  <si>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</si>
  <si>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</si>
  <si>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</si>
  <si>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</si>
  <si>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</si>
  <si>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</si>
  <si>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</si>
  <si>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</si>
  <si>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</si>
  <si>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</si>
  <si>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</si>
  <si>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</si>
  <si>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</si>
  <si>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</si>
  <si>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</si>
  <si>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</si>
  <si>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</si>
  <si>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</si>
  <si>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</si>
  <si>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</si>
  <si>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</si>
  <si>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</si>
  <si>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</si>
  <si>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</si>
  <si>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</si>
  <si>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</si>
  <si>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</si>
  <si>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</si>
  <si>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</si>
  <si>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</si>
  <si>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</si>
  <si>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</si>
  <si>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</si>
  <si>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</si>
  <si>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</si>
  <si>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</si>
  <si>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</si>
  <si>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</si>
  <si>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</si>
  <si>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</si>
  <si>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</si>
  <si>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</si>
  <si>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</si>
  <si>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</si>
  <si>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</si>
  <si>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</si>
  <si>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</si>
  <si>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</si>
  <si>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</si>
  <si>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</si>
  <si>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</si>
  <si>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</si>
  <si>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</si>
  <si>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</si>
  <si>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</si>
  <si>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</si>
  <si>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</si>
  <si>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</si>
  <si>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</si>
  <si>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</si>
  <si>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</si>
  <si>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</si>
  <si>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</si>
  <si>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</si>
  <si>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</si>
  <si>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</si>
  <si>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</si>
  <si>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</si>
  <si>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</si>
  <si>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</si>
  <si>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</si>
  <si>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</si>
  <si>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</si>
  <si>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</si>
  <si>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</si>
  <si>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</si>
  <si>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</si>
  <si>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</si>
  <si>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</si>
  <si>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</si>
  <si>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</si>
  <si>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</si>
  <si>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</si>
  <si>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</si>
  <si>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</si>
  <si>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</si>
  <si>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</si>
  <si>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</si>
  <si>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</si>
  <si>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</si>
  <si>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</si>
  <si>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</si>
  <si>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</si>
  <si>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</si>
  <si>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</si>
  <si>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</si>
  <si>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</si>
  <si>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</si>
  <si>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</si>
  <si>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</si>
  <si>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</si>
  <si>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</si>
  <si>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</si>
  <si>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</si>
  <si>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</si>
  <si>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</si>
  <si>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</si>
  <si>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</si>
  <si>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</si>
  <si>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</si>
  <si>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</si>
  <si>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</si>
  <si>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</si>
  <si>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</si>
  <si>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</si>
  <si>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</si>
  <si>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</si>
  <si>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</si>
  <si>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</si>
  <si>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</si>
  <si>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</si>
  <si>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</si>
  <si>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</si>
  <si>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</si>
  <si>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</si>
  <si>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</si>
  <si>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</si>
  <si>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</si>
  <si>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</si>
  <si>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</si>
  <si>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</si>
  <si>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</si>
  <si>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</si>
  <si>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</si>
  <si>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</si>
  <si>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</si>
  <si>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</si>
  <si>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</si>
  <si>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</si>
  <si>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</si>
  <si>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</si>
  <si>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</si>
  <si>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</si>
  <si>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</si>
  <si>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</si>
  <si>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</si>
  <si>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</si>
  <si>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</si>
  <si>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</si>
  <si>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</si>
  <si>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</si>
  <si>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</si>
  <si>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</si>
  <si>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</si>
  <si>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</si>
  <si>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</si>
  <si>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</si>
  <si>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</si>
  <si>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</si>
  <si>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</si>
  <si>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</si>
  <si>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</si>
  <si>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</si>
  <si>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</si>
  <si>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</si>
  <si>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</si>
  <si>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</si>
  <si>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</si>
  <si>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</si>
  <si>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</si>
  <si>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</si>
  <si>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</si>
  <si>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</si>
  <si>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</si>
  <si>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</si>
  <si>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</si>
  <si>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</si>
  <si>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</si>
  <si>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</si>
  <si>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</si>
  <si>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</si>
  <si>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</si>
  <si>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</si>
  <si>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</si>
  <si>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</si>
  <si>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</si>
  <si>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</si>
  <si>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</si>
  <si>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</si>
  <si>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</si>
  <si>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</si>
  <si>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</si>
  <si>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</si>
  <si>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</si>
  <si>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</si>
  <si>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</si>
  <si>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</si>
  <si>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</si>
  <si>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</si>
  <si>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</si>
  <si>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</si>
  <si>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</si>
  <si>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</si>
  <si>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</si>
  <si>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</si>
  <si>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</si>
  <si>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</si>
  <si>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</si>
  <si>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</si>
  <si>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</si>
  <si>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</si>
  <si>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</si>
  <si>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</si>
  <si>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</si>
  <si>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</si>
  <si>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</si>
  <si>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</si>
  <si>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</si>
  <si>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</si>
  <si>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</si>
  <si>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</si>
  <si>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</si>
  <si>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</si>
  <si>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</si>
  <si>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</si>
  <si>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</si>
  <si>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</si>
  <si>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</si>
  <si>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</si>
  <si>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</si>
  <si>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</si>
  <si>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</si>
  <si>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</si>
  <si>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</si>
  <si>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</si>
  <si>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</si>
  <si>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</si>
  <si>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</si>
  <si>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</si>
  <si>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</si>
  <si>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</si>
  <si>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</si>
  <si>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</si>
  <si>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</si>
  <si>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</si>
  <si>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</si>
  <si>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</si>
  <si>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</si>
  <si>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</si>
  <si>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</si>
  <si>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</si>
  <si>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</si>
  <si>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</si>
  <si>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</si>
  <si>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</si>
  <si>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</si>
  <si>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</si>
  <si>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</si>
  <si>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</si>
  <si>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</si>
  <si>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</si>
  <si>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</si>
  <si>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</si>
  <si>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</si>
  <si>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</si>
  <si>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</si>
  <si>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</si>
  <si>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</si>
  <si>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</si>
  <si>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</si>
  <si>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</si>
  <si>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</si>
  <si>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</si>
  <si>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</si>
  <si>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</si>
  <si>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</si>
  <si>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</si>
  <si>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</si>
  <si>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</si>
  <si>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</si>
  <si>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</si>
  <si>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</si>
  <si>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</si>
  <si>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</si>
  <si>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</si>
  <si>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</si>
  <si>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</si>
  <si>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</si>
  <si>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</si>
  <si>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</si>
  <si>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</si>
  <si>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</si>
  <si>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</si>
  <si>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</si>
  <si>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</si>
  <si>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</si>
  <si>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</si>
  <si>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</si>
  <si>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</si>
  <si>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</si>
  <si>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</si>
  <si>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</si>
  <si>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</si>
  <si>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</si>
  <si>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</si>
  <si>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</si>
  <si>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</si>
  <si>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</si>
  <si>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</si>
  <si>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</si>
  <si>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</si>
  <si>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</si>
  <si>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</si>
  <si>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</si>
  <si>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</si>
  <si>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</si>
  <si>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</si>
  <si>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</si>
  <si>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</si>
  <si>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</si>
  <si>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</si>
  <si>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</si>
  <si>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</si>
  <si>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</si>
  <si>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</si>
  <si>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</si>
  <si>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</si>
  <si>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</si>
  <si>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</si>
  <si>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</si>
  <si>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</si>
  <si>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</si>
  <si>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</si>
  <si>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</si>
  <si>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</si>
  <si>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</si>
  <si>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</si>
  <si>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</si>
  <si>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</si>
  <si>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</si>
  <si>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</si>
  <si>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</si>
  <si>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</si>
  <si>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</si>
  <si>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</si>
  <si>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</si>
  <si>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</si>
  <si>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</si>
  <si>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</si>
  <si>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</si>
  <si>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</si>
  <si>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</si>
  <si>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</si>
  <si>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</si>
  <si>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</si>
  <si>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</si>
  <si>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</si>
  <si>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</si>
  <si>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</si>
  <si>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</si>
  <si>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</si>
  <si>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</si>
  <si>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</si>
  <si>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</si>
  <si>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</si>
  <si>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</si>
  <si>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</si>
  <si>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</si>
  <si>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</si>
  <si>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</si>
  <si>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</si>
  <si>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</si>
  <si>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</si>
  <si>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</si>
  <si>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</si>
  <si>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</si>
  <si>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</si>
  <si>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</si>
  <si>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</si>
  <si>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</si>
  <si>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</si>
  <si>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</si>
  <si>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</si>
  <si>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</si>
  <si>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</si>
  <si>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</si>
  <si>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</si>
  <si>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</si>
  <si>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</si>
  <si>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</si>
  <si>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</si>
  <si>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</si>
  <si>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</si>
  <si>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</si>
  <si>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</si>
  <si>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</si>
  <si>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</si>
  <si>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</si>
  <si>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</si>
  <si>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</si>
  <si>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</si>
  <si>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</si>
  <si>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</si>
  <si>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</si>
  <si>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</si>
  <si>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</si>
  <si>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</si>
  <si>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</si>
  <si>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</si>
  <si>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</si>
  <si>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</si>
  <si>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</si>
  <si>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</si>
  <si>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</si>
  <si>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</si>
  <si>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</si>
  <si>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</si>
  <si>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</si>
  <si>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</si>
  <si>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</si>
  <si>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</si>
  <si>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</si>
  <si>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</si>
  <si>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</si>
  <si>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</si>
  <si>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</si>
  <si>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</si>
  <si>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</si>
  <si>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</si>
  <si>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</si>
  <si>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</si>
  <si>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</si>
  <si>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</si>
  <si>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</si>
  <si>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</si>
  <si>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</si>
  <si>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</si>
  <si>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</si>
  <si>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</si>
  <si>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</si>
  <si>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</si>
  <si>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</si>
  <si>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</si>
  <si>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</si>
  <si>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</si>
  <si>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</si>
  <si>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</si>
  <si>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</si>
  <si>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</si>
  <si>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</si>
  <si>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</si>
  <si>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</si>
  <si>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</si>
  <si>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</si>
  <si>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</si>
  <si>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</si>
  <si>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</si>
  <si>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</si>
  <si>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</si>
  <si>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</si>
  <si>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</si>
  <si>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</si>
  <si>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</si>
  <si>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</si>
  <si>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</si>
  <si>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</si>
  <si>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</si>
  <si>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</si>
  <si>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</si>
  <si>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</si>
  <si>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</si>
  <si>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</si>
  <si>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</si>
  <si>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</si>
  <si>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</si>
  <si>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</si>
  <si>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</si>
  <si>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</si>
  <si>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</si>
  <si>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</si>
  <si>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</si>
  <si>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</si>
  <si>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</si>
  <si>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</si>
  <si>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</si>
  <si>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</si>
  <si>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</si>
  <si>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</si>
  <si>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</si>
  <si>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</si>
  <si>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</si>
  <si>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</si>
  <si>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</si>
  <si>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</si>
  <si>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</si>
  <si>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</si>
  <si>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</si>
  <si>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</si>
  <si>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</si>
  <si>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</si>
  <si>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</si>
  <si>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</si>
  <si>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</si>
  <si>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</si>
  <si>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</si>
  <si>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</si>
  <si>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</si>
  <si>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</si>
  <si>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</si>
  <si>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</si>
  <si>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</si>
  <si>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</si>
  <si>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</si>
  <si>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</si>
  <si>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</si>
  <si>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</si>
  <si>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</si>
  <si>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</si>
  <si>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</si>
  <si>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</si>
  <si>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</si>
  <si>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</si>
  <si>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</si>
  <si>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</si>
  <si>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</si>
  <si>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</si>
  <si>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</si>
  <si>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</si>
  <si>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</si>
  <si>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</si>
  <si>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</si>
  <si>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</si>
  <si>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</si>
  <si>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</si>
  <si>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</si>
  <si>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</si>
  <si>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</si>
  <si>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</si>
  <si>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</si>
  <si>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</si>
  <si>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</si>
  <si>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</si>
  <si>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</si>
  <si>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</si>
  <si>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</si>
  <si>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</si>
  <si>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</si>
  <si>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</si>
  <si>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</si>
  <si>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</si>
  <si>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</si>
  <si>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</si>
  <si>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</si>
  <si>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</si>
  <si>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</si>
  <si>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</si>
  <si>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</si>
  <si>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</si>
  <si>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</si>
  <si>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</si>
  <si>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</si>
  <si>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</si>
  <si>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</si>
  <si>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</si>
  <si>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</si>
  <si>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</si>
  <si>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</si>
  <si>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</si>
  <si>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</si>
  <si>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</si>
  <si>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</si>
  <si>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</si>
  <si>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</si>
  <si>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</si>
  <si>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</si>
  <si>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</si>
  <si>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</si>
  <si>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</si>
  <si>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</si>
  <si>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</si>
  <si>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</si>
  <si>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</si>
  <si>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</si>
  <si>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</si>
  <si>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</si>
  <si>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</si>
  <si>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</si>
  <si>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</si>
  <si>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</si>
  <si>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</si>
  <si>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</si>
  <si>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</si>
  <si>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</si>
  <si>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</si>
  <si>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</si>
  <si>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</si>
  <si>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</si>
  <si>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</si>
  <si>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</si>
  <si>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</si>
  <si>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</si>
  <si>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</si>
  <si>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</si>
  <si>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</si>
  <si>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</si>
  <si>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</si>
  <si>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</si>
  <si>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</si>
  <si>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</si>
  <si>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</si>
  <si>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</si>
  <si>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</si>
  <si>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</si>
  <si>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</si>
  <si>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</si>
  <si>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</si>
  <si>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</si>
  <si>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</si>
  <si>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</si>
  <si>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</si>
  <si>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</si>
  <si>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</si>
  <si>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</si>
  <si>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</si>
  <si>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</si>
  <si>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</si>
  <si>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</si>
  <si>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</si>
  <si>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</si>
  <si>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</si>
  <si>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</si>
  <si>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</si>
  <si>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</si>
  <si>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</si>
  <si>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</si>
  <si>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</si>
  <si>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</si>
  <si>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</si>
  <si>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</si>
  <si>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</si>
  <si>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</si>
  <si>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</si>
  <si>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</si>
  <si>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</si>
  <si>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</si>
  <si>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</si>
  <si>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</si>
  <si>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</si>
  <si>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</si>
  <si>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</si>
  <si>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</si>
  <si>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</si>
  <si>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</si>
  <si>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</si>
  <si>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</si>
  <si>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</si>
  <si>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</si>
  <si>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</si>
  <si>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</si>
  <si>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</si>
  <si>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</si>
  <si>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</si>
  <si>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</si>
  <si>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</si>
  <si>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</si>
  <si>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</si>
  <si>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</si>
  <si>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</si>
  <si>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</si>
  <si>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</si>
  <si>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</si>
  <si>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</si>
  <si>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</si>
  <si>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</si>
  <si>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</si>
  <si>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</si>
  <si>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</si>
  <si>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</si>
  <si>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</si>
  <si>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</si>
  <si>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</si>
  <si>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</si>
  <si>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</si>
  <si>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</si>
  <si>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</si>
  <si>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</si>
  <si>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</si>
  <si>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</si>
  <si>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</si>
  <si>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</si>
  <si>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</si>
  <si>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</si>
  <si>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</si>
  <si>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</si>
  <si>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</si>
  <si>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</si>
  <si>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</si>
  <si>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</si>
  <si>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</si>
  <si>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</si>
  <si>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</si>
  <si>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</si>
  <si>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</si>
  <si>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</si>
  <si>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</si>
  <si>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</si>
  <si>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</si>
  <si>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</si>
  <si>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</si>
  <si>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</si>
  <si>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</si>
  <si>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</si>
  <si>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</si>
  <si>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</si>
  <si>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</si>
  <si>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</si>
  <si>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</si>
  <si>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</si>
  <si>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</si>
  <si>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</si>
  <si>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</si>
  <si>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</si>
  <si>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</si>
  <si>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</si>
  <si>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</si>
  <si>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</si>
  <si>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</si>
  <si>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</si>
  <si>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</si>
  <si>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</si>
  <si>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</si>
  <si>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</si>
  <si>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</si>
  <si>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</si>
  <si>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</si>
  <si>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</si>
  <si>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</si>
  <si>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</si>
  <si>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</si>
  <si>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</si>
  <si>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</si>
  <si>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</si>
  <si>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</si>
  <si>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</si>
  <si>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</si>
  <si>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</si>
  <si>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</si>
  <si>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</si>
  <si>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</si>
  <si>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</si>
  <si>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</si>
  <si>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</si>
  <si>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</si>
  <si>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</si>
  <si>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</si>
  <si>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</si>
  <si>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</si>
  <si>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</si>
  <si>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</si>
  <si>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</si>
  <si>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</si>
  <si>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</si>
  <si>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</si>
  <si>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</si>
  <si>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</si>
  <si>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</si>
  <si>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</si>
  <si>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</si>
  <si>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</si>
  <si>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</si>
  <si>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</si>
  <si>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</si>
  <si>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</si>
  <si>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</si>
  <si>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</si>
  <si>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</si>
  <si>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</si>
  <si>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</si>
  <si>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</si>
  <si>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</si>
  <si>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</si>
  <si>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</si>
  <si>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</si>
  <si>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</si>
  <si>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</si>
  <si>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</si>
  <si>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</si>
  <si>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</si>
  <si>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</si>
  <si>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</si>
  <si>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</si>
  <si>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</si>
  <si>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</si>
  <si>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</si>
  <si>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</si>
  <si>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</si>
  <si>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</si>
  <si>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</si>
  <si>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</si>
  <si>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</si>
  <si>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</si>
  <si>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</si>
  <si>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</si>
  <si>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</si>
  <si>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</si>
  <si>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</si>
  <si>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</si>
  <si>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</si>
  <si>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</si>
  <si>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</si>
  <si>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</si>
  <si>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</si>
  <si>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</si>
  <si>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</si>
  <si>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</si>
  <si>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</si>
  <si>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</si>
  <si>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</si>
  <si>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</si>
  <si>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</si>
  <si>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</si>
  <si>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</si>
  <si>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</si>
  <si>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</si>
  <si>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</si>
  <si>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</si>
  <si>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</si>
  <si>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</si>
  <si>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</si>
  <si>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</si>
  <si>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</si>
  <si>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</si>
  <si>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</si>
  <si>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</si>
  <si>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</si>
  <si>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</si>
  <si>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</si>
  <si>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</si>
  <si>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</si>
  <si>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</si>
  <si>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</si>
  <si>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</si>
  <si>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</si>
  <si>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</si>
  <si>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</si>
  <si>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</si>
  <si>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</si>
  <si>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</si>
  <si>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</si>
  <si>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</si>
  <si>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</si>
  <si>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</si>
  <si>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</si>
  <si>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</si>
  <si>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</si>
  <si>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</si>
  <si>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</si>
  <si>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</si>
  <si>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</si>
  <si>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</si>
  <si>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</si>
  <si>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</si>
  <si>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</si>
  <si>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</si>
  <si>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</si>
  <si>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</si>
  <si>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</si>
  <si>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</si>
  <si>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</si>
  <si>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</si>
  <si>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</si>
  <si>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</si>
  <si>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</si>
  <si>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</si>
  <si>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</si>
  <si>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</si>
  <si>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</si>
  <si>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</si>
  <si>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</si>
  <si>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</si>
  <si>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</si>
  <si>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</si>
  <si>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</si>
  <si>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</si>
  <si>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</si>
  <si>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</si>
  <si>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</si>
  <si>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</si>
  <si>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</si>
  <si>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</si>
  <si>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</si>
  <si>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</si>
  <si>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</si>
  <si>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</si>
  <si>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</si>
  <si>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</si>
  <si>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</si>
  <si>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</si>
  <si>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</si>
  <si>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</si>
  <si>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</si>
  <si>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</si>
  <si>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</si>
  <si>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</si>
  <si>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</si>
  <si>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</si>
  <si>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</si>
  <si>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</si>
  <si>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</si>
  <si>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</si>
  <si>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</si>
  <si>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</si>
  <si>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</si>
  <si>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</si>
  <si>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</si>
  <si>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</si>
  <si>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</si>
  <si>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</si>
  <si>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</si>
  <si>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</si>
  <si>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</si>
  <si>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</si>
  <si>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</si>
  <si>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</si>
  <si>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</si>
  <si>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</si>
  <si>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</si>
  <si>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</si>
  <si>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</si>
  <si>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</si>
  <si>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</si>
  <si>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</si>
  <si>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</si>
  <si>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</si>
  <si>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</si>
  <si>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</si>
  <si>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</si>
  <si>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</si>
  <si>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</si>
  <si>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</si>
  <si>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</si>
  <si>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</si>
  <si>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</si>
  <si>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</si>
  <si>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</si>
  <si>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</si>
  <si>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</si>
  <si>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</si>
  <si>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</si>
  <si>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</si>
  <si>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</si>
  <si>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</si>
  <si>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</si>
  <si>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</si>
  <si>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</si>
  <si>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</si>
  <si>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</si>
  <si>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</si>
  <si>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</si>
  <si>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</si>
  <si>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</si>
  <si>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</si>
  <si>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</si>
  <si>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</si>
  <si>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</si>
  <si>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</si>
  <si>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</si>
  <si>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</si>
  <si>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</si>
  <si>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</si>
  <si>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</si>
  <si>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</si>
  <si>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</si>
  <si>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</si>
  <si>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</si>
  <si>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</si>
  <si>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</si>
  <si>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</si>
  <si>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</si>
  <si>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</si>
  <si>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</si>
  <si>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</si>
  <si>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</si>
  <si>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</si>
  <si>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</si>
  <si>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</si>
  <si>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</si>
  <si>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</si>
  <si>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</si>
  <si>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</si>
  <si>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</si>
  <si>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</si>
  <si>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</si>
  <si>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</si>
  <si>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</si>
  <si>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</si>
  <si>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</si>
  <si>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</si>
  <si>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</si>
  <si>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</si>
  <si>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</si>
  <si>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</si>
  <si>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</si>
  <si>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</si>
  <si>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</si>
  <si>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</si>
  <si>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</si>
  <si>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</si>
  <si>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</si>
  <si>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</si>
  <si>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</si>
  <si>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</si>
  <si>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</si>
  <si>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</si>
  <si>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</si>
  <si>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</si>
  <si>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</si>
  <si>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</si>
  <si>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</si>
  <si>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</si>
  <si>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</si>
  <si>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</si>
  <si>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</si>
  <si>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</si>
  <si>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</si>
  <si>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</si>
  <si>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</si>
  <si>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</si>
  <si>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</si>
  <si>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</si>
  <si>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</si>
  <si>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</si>
  <si>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</si>
  <si>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</si>
  <si>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</si>
  <si>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</si>
  <si>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</si>
  <si>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</si>
  <si>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</si>
  <si>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</si>
  <si>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</si>
  <si>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</si>
  <si>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</si>
  <si>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</si>
  <si>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</si>
  <si>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</si>
  <si>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</si>
  <si>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</si>
  <si>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</si>
  <si>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</si>
  <si>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</si>
  <si>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</si>
  <si>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</si>
  <si>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</si>
  <si>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</si>
  <si>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</si>
  <si>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</si>
  <si>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</si>
  <si>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</si>
  <si>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</si>
  <si>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</si>
  <si>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</si>
  <si>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</si>
  <si>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</si>
  <si>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</si>
  <si>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</si>
  <si>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</si>
  <si>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</si>
  <si>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</si>
  <si>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</si>
  <si>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</si>
  <si>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</si>
  <si>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</si>
  <si>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</si>
  <si>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</si>
  <si>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</si>
  <si>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</si>
  <si>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</si>
  <si>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</si>
  <si>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</si>
  <si>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</si>
  <si>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</si>
  <si>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</si>
  <si>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</si>
  <si>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</si>
  <si>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</si>
  <si>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</si>
  <si>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</si>
  <si>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</si>
  <si>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</si>
  <si>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</si>
  <si>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</si>
  <si>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</si>
  <si>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</si>
  <si>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</si>
  <si>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</si>
  <si>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</si>
  <si>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</si>
  <si>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</si>
  <si>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</si>
  <si>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</si>
  <si>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</si>
  <si>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</si>
  <si>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</si>
  <si>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</si>
  <si>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</si>
  <si>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</si>
  <si>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</si>
  <si>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</si>
  <si>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</si>
  <si>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</si>
  <si>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</si>
  <si>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</si>
  <si>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</si>
  <si>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</si>
  <si>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</si>
  <si>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</si>
  <si>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</si>
  <si>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</si>
  <si>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</si>
  <si>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</si>
  <si>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</si>
  <si>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</si>
  <si>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</si>
  <si>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</si>
  <si>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</si>
  <si>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</si>
  <si>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</si>
  <si>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</si>
  <si>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</si>
  <si>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</si>
  <si>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</si>
  <si>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</si>
  <si>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</si>
  <si>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</si>
  <si>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</si>
  <si>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</si>
  <si>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</si>
  <si>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</si>
  <si>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</si>
  <si>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</si>
  <si>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</si>
  <si>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</si>
  <si>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</si>
  <si>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</si>
  <si>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</si>
  <si>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</si>
  <si>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</si>
  <si>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</si>
  <si>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</si>
  <si>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</si>
  <si>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</si>
  <si>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</si>
  <si>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</si>
  <si>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</si>
  <si>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</si>
  <si>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</si>
  <si>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</si>
  <si>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</si>
  <si>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</si>
  <si>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</si>
  <si>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</si>
  <si>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</si>
  <si>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</si>
  <si>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</si>
  <si>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</si>
  <si>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</si>
  <si>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</si>
  <si>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</si>
  <si>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</si>
  <si>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</si>
  <si>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</si>
  <si>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</si>
  <si>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</si>
  <si>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</si>
  <si>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</si>
  <si>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</si>
  <si>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</si>
  <si>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</si>
  <si>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</si>
  <si>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</si>
  <si>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</si>
  <si>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</si>
  <si>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</si>
  <si>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</si>
  <si>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</si>
  <si>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</si>
  <si>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</si>
  <si>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</si>
  <si>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</si>
  <si>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</si>
  <si>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</si>
  <si>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</si>
  <si>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</si>
  <si>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</si>
  <si>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</si>
  <si>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</si>
  <si>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</si>
  <si>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</si>
  <si>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</si>
  <si>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</si>
  <si>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</si>
  <si>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</si>
  <si>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</si>
  <si>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</si>
  <si>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</si>
  <si>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</si>
  <si>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</si>
  <si>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</si>
  <si>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</si>
  <si>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</si>
  <si>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</si>
  <si>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</si>
  <si>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</si>
  <si>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</si>
  <si>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</si>
  <si>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</si>
  <si>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</si>
  <si>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</si>
  <si>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</si>
  <si>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</si>
  <si>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</si>
  <si>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</si>
  <si>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</si>
  <si>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</si>
  <si>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</si>
  <si>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</si>
  <si>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</si>
  <si>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</si>
  <si>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</si>
  <si>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</si>
  <si>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</si>
  <si>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</si>
  <si>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</si>
  <si>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</si>
  <si>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</si>
  <si>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</si>
  <si>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</si>
  <si>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</si>
  <si>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</si>
  <si>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</si>
  <si>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</si>
  <si>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</si>
  <si>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</si>
  <si>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</si>
  <si>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</si>
  <si>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</si>
  <si>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</si>
  <si>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</si>
  <si>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</si>
  <si>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</si>
  <si>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</si>
  <si>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</si>
  <si>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</si>
  <si>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</si>
  <si>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</si>
  <si>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</si>
  <si>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</si>
  <si>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</si>
  <si>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</si>
  <si>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</si>
  <si>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</si>
  <si>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</si>
  <si>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</si>
  <si>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</si>
  <si>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</si>
  <si>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</si>
  <si>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</si>
  <si>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</si>
  <si>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</si>
  <si>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</si>
  <si>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</si>
  <si>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</si>
  <si>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</si>
  <si>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</si>
  <si>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</si>
  <si>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</si>
  <si>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</si>
  <si>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</si>
  <si>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</si>
  <si>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</si>
  <si>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</si>
  <si>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</si>
  <si>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</si>
  <si>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</si>
  <si>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</si>
  <si>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</si>
  <si>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</si>
  <si>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</si>
  <si>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</si>
  <si>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</si>
  <si>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</si>
  <si>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</si>
  <si>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</si>
  <si>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</si>
  <si>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</si>
  <si>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</si>
  <si>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</si>
  <si>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</si>
  <si>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</si>
  <si>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</si>
  <si>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</si>
  <si>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</si>
  <si>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</si>
  <si>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</si>
  <si>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</si>
  <si>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</si>
  <si>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</si>
  <si>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</si>
  <si>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</si>
  <si>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</si>
  <si>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</si>
  <si>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</si>
  <si>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</si>
  <si>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</si>
  <si>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</si>
  <si>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</si>
  <si>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</si>
  <si>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</si>
  <si>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</si>
  <si>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</si>
  <si>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</si>
  <si>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</si>
  <si>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</si>
  <si>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</si>
  <si>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</si>
  <si>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</si>
  <si>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</si>
  <si>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</si>
  <si>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</si>
  <si>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</si>
  <si>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</si>
  <si>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</si>
  <si>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</si>
  <si>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</si>
  <si>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</si>
  <si>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</si>
  <si>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</si>
  <si>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</si>
  <si>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</si>
  <si>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</si>
  <si>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</si>
  <si>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</si>
  <si>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</si>
  <si>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</si>
  <si>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</si>
  <si>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</si>
  <si>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</si>
  <si>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</si>
  <si>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</si>
  <si>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</si>
  <si>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</si>
  <si>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</si>
  <si>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</si>
  <si>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</si>
  <si>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</si>
  <si>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</si>
  <si>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</si>
  <si>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</si>
  <si>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</si>
  <si>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</si>
  <si>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</si>
  <si>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</si>
  <si>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</si>
  <si>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</si>
  <si>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</si>
  <si>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</si>
  <si>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</si>
  <si>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</si>
  <si>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</si>
  <si>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</si>
  <si>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</si>
  <si>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</si>
  <si>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</si>
  <si>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</si>
  <si>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</si>
  <si>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</si>
  <si>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</si>
  <si>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</si>
  <si>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</si>
  <si>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</si>
  <si>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</si>
  <si>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</si>
  <si>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</si>
  <si>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</si>
  <si>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</si>
  <si>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</si>
  <si>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</si>
  <si>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</si>
  <si>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</si>
  <si>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</si>
  <si>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</si>
  <si>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</si>
  <si>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</si>
  <si>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</si>
  <si>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</si>
  <si>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</si>
  <si>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</si>
  <si>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</si>
  <si>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</si>
  <si>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</si>
  <si>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</si>
  <si>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</si>
  <si>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</si>
  <si>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</si>
  <si>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</si>
  <si>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</si>
  <si>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</si>
  <si>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</si>
  <si>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</si>
  <si>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</si>
  <si>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</si>
  <si>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</si>
  <si>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</si>
  <si>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</si>
  <si>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</si>
  <si>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</si>
  <si>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</si>
  <si>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</si>
  <si>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</si>
  <si>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</si>
  <si>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</si>
  <si>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</si>
  <si>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</si>
  <si>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</si>
  <si>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</si>
  <si>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</si>
  <si>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</si>
  <si>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</si>
  <si>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</si>
  <si>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</si>
  <si>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</si>
  <si>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</si>
  <si>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</si>
  <si>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</si>
  <si>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</si>
  <si>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</si>
  <si>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</si>
  <si>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</si>
  <si>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</si>
  <si>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</si>
  <si>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</si>
  <si>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</si>
  <si>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</si>
  <si>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</si>
  <si>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</si>
  <si>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</si>
  <si>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</si>
  <si>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</si>
  <si>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</si>
  <si>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</si>
  <si>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</si>
  <si>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</si>
  <si>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</si>
  <si>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</si>
  <si>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</si>
  <si>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</si>
  <si>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</si>
  <si>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</si>
  <si>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</si>
  <si>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</si>
  <si>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</si>
  <si>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</si>
  <si>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</si>
  <si>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</si>
  <si>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</si>
  <si>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</si>
  <si>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</si>
  <si>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</si>
  <si>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</si>
  <si>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</si>
  <si>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</si>
  <si>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</si>
  <si>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</si>
  <si>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</si>
  <si>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</si>
  <si>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</si>
  <si>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</si>
  <si>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</si>
  <si>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</si>
  <si>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</si>
  <si>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</si>
  <si>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</si>
  <si>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</si>
  <si>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</si>
  <si>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</si>
  <si>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</si>
  <si>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</si>
  <si>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</si>
  <si>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</si>
  <si>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</si>
  <si>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</si>
  <si>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</si>
  <si>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</si>
  <si>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</si>
  <si>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</si>
  <si>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</si>
  <si>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</si>
  <si>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</si>
  <si>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</si>
  <si>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</si>
  <si>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</si>
  <si>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</si>
  <si>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</si>
  <si>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</si>
  <si>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</si>
  <si>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</si>
  <si>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</si>
  <si>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</si>
  <si>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</si>
  <si>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</si>
  <si>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</si>
  <si>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</si>
  <si>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</si>
  <si>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</si>
  <si>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</si>
  <si>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</si>
  <si>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</si>
  <si>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</si>
  <si>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</si>
  <si>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</si>
  <si>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</si>
  <si>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</si>
  <si>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</si>
  <si>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</si>
  <si>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</si>
  <si>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</si>
  <si>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</si>
  <si>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</si>
  <si>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</si>
  <si>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</si>
  <si>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</si>
  <si>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</si>
  <si>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</si>
  <si>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</si>
  <si>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</si>
  <si>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</si>
  <si>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</si>
  <si>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</si>
  <si>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</si>
  <si>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</si>
  <si>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</si>
  <si>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</si>
  <si>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</si>
  <si>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</si>
  <si>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</si>
  <si>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</si>
  <si>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</si>
  <si>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</si>
  <si>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</si>
  <si>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</si>
  <si>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</si>
  <si>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</si>
  <si>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</si>
  <si>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</si>
  <si>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</si>
  <si>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</si>
  <si>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</si>
  <si>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</si>
  <si>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</si>
  <si>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</si>
  <si>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</si>
  <si>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</si>
  <si>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</si>
  <si>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</si>
  <si>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</si>
  <si>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</si>
  <si>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</si>
  <si>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</si>
  <si>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</si>
  <si>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</si>
  <si>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</si>
  <si>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</si>
  <si>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</si>
  <si>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</si>
  <si>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</si>
  <si>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</si>
  <si>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</si>
  <si>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</si>
  <si>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</si>
  <si>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</si>
  <si>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</si>
  <si>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</si>
  <si>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</si>
  <si>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</si>
  <si>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</si>
  <si>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</si>
  <si>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</si>
  <si>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</si>
  <si>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</si>
  <si>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</si>
  <si>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</si>
  <si>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</si>
  <si>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</si>
  <si>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</si>
  <si>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</si>
  <si>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</si>
  <si>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</si>
  <si>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</si>
  <si>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</si>
  <si>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</si>
  <si>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</si>
  <si>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</si>
  <si>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</si>
  <si>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</si>
  <si>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</si>
  <si>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</si>
  <si>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</si>
  <si>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</si>
  <si>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</si>
  <si>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</si>
  <si>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</si>
  <si>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</si>
  <si>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</si>
  <si>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</si>
  <si>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</si>
  <si>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</si>
  <si>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</si>
  <si>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</si>
  <si>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</si>
  <si>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</si>
  <si>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</si>
  <si>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</si>
  <si>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</si>
  <si>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</si>
  <si>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</si>
  <si>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</si>
  <si>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</si>
  <si>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</si>
  <si>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</si>
  <si>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</si>
  <si>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</si>
  <si>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</si>
  <si>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</si>
  <si>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</si>
  <si>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</si>
  <si>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</si>
  <si>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</si>
  <si>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</si>
  <si>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</si>
  <si>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</si>
  <si>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</si>
  <si>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</si>
  <si>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</si>
  <si>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</si>
  <si>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</si>
  <si>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</si>
  <si>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</si>
  <si>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</si>
  <si>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</si>
  <si>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</si>
  <si>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</si>
  <si>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</si>
  <si>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</si>
  <si>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</si>
  <si>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</si>
  <si>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</si>
  <si>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</si>
  <si>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</si>
  <si>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</si>
  <si>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</si>
  <si>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</si>
  <si>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</si>
  <si>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</si>
  <si>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</si>
  <si>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</si>
  <si>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</si>
  <si>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</si>
  <si>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</si>
  <si>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</si>
  <si>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</si>
  <si>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</si>
  <si>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</si>
  <si>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</si>
  <si>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</si>
  <si>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</si>
  <si>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</si>
  <si>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</si>
  <si>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</si>
  <si>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</si>
  <si>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</si>
  <si>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</si>
  <si>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</si>
  <si>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</si>
  <si>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</si>
  <si>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</si>
  <si>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</si>
  <si>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</si>
  <si>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</si>
  <si>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</si>
  <si>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</si>
  <si>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</si>
  <si>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</si>
  <si>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</si>
  <si>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</si>
  <si>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</si>
  <si>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</si>
  <si>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</si>
  <si>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</si>
  <si>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</si>
  <si>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</si>
  <si>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</si>
  <si>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</si>
  <si>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</si>
  <si>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</si>
  <si>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</si>
  <si>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</si>
  <si>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</si>
  <si>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</si>
  <si>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</si>
  <si>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</si>
  <si>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</si>
  <si>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</si>
  <si>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</si>
  <si>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</si>
  <si>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</si>
  <si>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</si>
  <si>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</si>
  <si>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</si>
  <si>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</si>
  <si>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</si>
  <si>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</si>
  <si>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</si>
  <si>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</si>
  <si>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</si>
  <si>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</si>
  <si>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</si>
  <si>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</si>
  <si>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</si>
  <si>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</si>
  <si>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</si>
  <si>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</si>
  <si>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</si>
  <si>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</si>
  <si>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</si>
  <si>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</si>
  <si>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</si>
  <si>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</si>
  <si>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</si>
  <si>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</si>
  <si>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</si>
  <si>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</si>
  <si>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</si>
  <si>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</si>
  <si>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</si>
  <si>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</si>
  <si>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</si>
  <si>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</si>
  <si>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</si>
  <si>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</si>
  <si>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</si>
  <si>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</si>
  <si>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</si>
  <si>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</si>
  <si>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</si>
  <si>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</si>
  <si>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</si>
  <si>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</si>
  <si>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</si>
  <si>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</si>
  <si>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</si>
  <si>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</si>
  <si>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</si>
  <si>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</si>
  <si>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</si>
  <si>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</si>
  <si>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</si>
  <si>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</si>
  <si>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</si>
  <si>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</si>
  <si>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</si>
  <si>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</si>
  <si>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</si>
  <si>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</si>
  <si>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</si>
  <si>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</si>
  <si>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</si>
  <si>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</si>
  <si>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</si>
  <si>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</si>
  <si>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</si>
  <si>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</si>
  <si>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</si>
  <si>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</si>
  <si>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</si>
  <si>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</si>
  <si>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</si>
  <si>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</si>
  <si>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</si>
  <si>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</si>
  <si>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</si>
  <si>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</si>
  <si>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</si>
  <si>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</si>
  <si>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</si>
  <si>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</si>
  <si>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</si>
  <si>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</si>
  <si>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</si>
  <si>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</si>
  <si>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</si>
  <si>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</si>
  <si>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</si>
  <si>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</si>
  <si>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</si>
  <si>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</si>
  <si>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</si>
  <si>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</si>
  <si>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</si>
  <si>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</si>
  <si>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</si>
  <si>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</si>
  <si>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</si>
  <si>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</si>
  <si>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</si>
  <si>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</si>
  <si>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</si>
  <si>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</si>
  <si>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</si>
  <si>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</si>
  <si>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</si>
  <si>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</si>
  <si>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</si>
  <si>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</si>
  <si>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</si>
  <si>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</si>
  <si>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</si>
  <si>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</si>
  <si>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</si>
  <si>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</si>
  <si>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</si>
  <si>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</si>
  <si>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</si>
  <si>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</si>
  <si>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</si>
  <si>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</si>
  <si>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</si>
  <si>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</si>
  <si>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</si>
  <si>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</si>
  <si>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</si>
  <si>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</si>
  <si>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</si>
  <si>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</si>
  <si>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</si>
  <si>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</si>
  <si>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</si>
  <si>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</si>
  <si>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</si>
  <si>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</si>
  <si>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</si>
  <si>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</si>
  <si>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</si>
  <si>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</si>
  <si>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</si>
  <si>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</si>
  <si>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</si>
  <si>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</si>
  <si>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</si>
  <si>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</si>
  <si>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</si>
  <si>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</si>
  <si>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</si>
  <si>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</si>
  <si>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</si>
  <si>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</si>
  <si>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</si>
  <si>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</si>
  <si>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</si>
  <si>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</si>
  <si>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</si>
  <si>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</si>
  <si>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</si>
  <si>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</si>
  <si>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</si>
  <si>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</si>
  <si>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</si>
  <si>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</si>
  <si>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</si>
  <si>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</si>
  <si>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</si>
  <si>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</si>
  <si>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</si>
  <si>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</si>
  <si>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</si>
  <si>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</si>
  <si>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</si>
  <si>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</si>
  <si>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</si>
  <si>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</si>
  <si>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</si>
  <si>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</si>
  <si>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</si>
  <si>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</si>
  <si>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</si>
  <si>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</si>
  <si>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</si>
  <si>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</si>
  <si>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</si>
  <si>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</si>
  <si>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</si>
  <si>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</si>
  <si>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</si>
  <si>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</si>
  <si>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</si>
  <si>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</si>
  <si>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</si>
  <si>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</si>
  <si>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</si>
  <si>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</si>
  <si>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</si>
  <si>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</si>
  <si>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</si>
  <si>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</si>
  <si>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</si>
  <si>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</si>
  <si>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</si>
  <si>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</si>
  <si>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</si>
  <si>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</si>
  <si>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</si>
  <si>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</si>
  <si>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</si>
  <si>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</si>
  <si>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</si>
  <si>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</si>
  <si>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</si>
  <si>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</si>
  <si>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</si>
  <si>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</si>
  <si>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</si>
  <si>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</si>
  <si>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</si>
  <si>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</si>
  <si>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</si>
  <si>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</si>
  <si>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</si>
  <si>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</si>
  <si>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</si>
  <si>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</si>
  <si>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</si>
  <si>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</si>
  <si>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</si>
  <si>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</si>
  <si>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</si>
  <si>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</si>
  <si>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</si>
  <si>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</si>
  <si>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</si>
  <si>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</si>
  <si>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</si>
  <si>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</si>
  <si>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</si>
  <si>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</si>
  <si>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</si>
  <si>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</si>
  <si>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</si>
  <si>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</si>
  <si>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</si>
  <si>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</si>
  <si>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</si>
  <si>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</si>
  <si>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</si>
  <si>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</si>
  <si>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</si>
  <si>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</si>
  <si>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</si>
  <si>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</si>
  <si>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</si>
  <si>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</si>
  <si>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</si>
  <si>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</si>
  <si>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</si>
  <si>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</si>
  <si>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</si>
  <si>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</si>
  <si>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</si>
  <si>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</si>
  <si>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</si>
  <si>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</si>
  <si>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</si>
  <si>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</si>
  <si>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</si>
  <si>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</si>
  <si>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</si>
  <si>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</si>
  <si>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</si>
  <si>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</si>
  <si>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</si>
  <si>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</si>
  <si>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</si>
  <si>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</si>
  <si>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</si>
  <si>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</si>
  <si>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</si>
  <si>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</si>
  <si>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</si>
  <si>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</si>
  <si>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</si>
  <si>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</si>
  <si>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</si>
  <si>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</si>
  <si>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</si>
  <si>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</si>
  <si>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</si>
  <si>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</si>
  <si>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</si>
  <si>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</si>
  <si>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</si>
  <si>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</si>
  <si>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</si>
  <si>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</si>
  <si>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</si>
  <si>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</si>
  <si>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</si>
  <si>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</si>
  <si>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</si>
  <si>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</si>
  <si>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</si>
  <si>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</si>
  <si>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</si>
  <si>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</si>
  <si>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</si>
  <si>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</si>
  <si>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</si>
  <si>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</si>
  <si>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</si>
  <si>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</si>
  <si>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</si>
  <si>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</si>
  <si>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</si>
  <si>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</si>
  <si>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</si>
  <si>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</si>
  <si>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</si>
  <si>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</si>
  <si>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</si>
  <si>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</si>
  <si>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</si>
  <si>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</si>
  <si>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</si>
  <si>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</si>
  <si>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</si>
  <si>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</si>
  <si>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</si>
  <si>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</si>
  <si>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</si>
  <si>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</si>
  <si>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</si>
  <si>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</si>
  <si>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</si>
  <si>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</si>
  <si>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</si>
  <si>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</si>
  <si>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</si>
  <si>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</si>
  <si>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</si>
  <si>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</si>
  <si>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</si>
  <si>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</si>
  <si>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</si>
  <si>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</si>
  <si>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</si>
  <si>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</si>
  <si>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</si>
  <si>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</si>
  <si>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</si>
  <si>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</si>
  <si>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</si>
  <si>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</si>
  <si>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</si>
  <si>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</si>
  <si>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</si>
  <si>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</si>
  <si>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</si>
  <si>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</si>
  <si>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</si>
  <si>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</si>
  <si>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</si>
  <si>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</si>
  <si>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</si>
  <si>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</si>
  <si>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</si>
  <si>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</si>
  <si>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</si>
  <si>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</si>
  <si>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</si>
  <si>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</si>
  <si>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</si>
  <si>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</si>
  <si>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</si>
  <si>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</si>
  <si>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</si>
  <si>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</si>
  <si>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</si>
  <si>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</si>
  <si>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</si>
  <si>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</si>
  <si>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</si>
  <si>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</si>
  <si>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</si>
  <si>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</si>
  <si>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</si>
  <si>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</si>
  <si>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</si>
  <si>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</si>
  <si>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</si>
  <si>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</si>
  <si>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</si>
  <si>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</si>
  <si>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</si>
  <si>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</si>
  <si>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</si>
  <si>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</si>
  <si>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</si>
  <si>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</si>
  <si>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</si>
  <si>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</si>
  <si>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</si>
  <si>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</si>
  <si>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</si>
  <si>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</si>
  <si>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</si>
  <si>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</si>
  <si>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</si>
  <si>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</si>
  <si>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</si>
  <si>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</si>
  <si>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</si>
  <si>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</si>
  <si>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</si>
  <si>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</si>
  <si>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</si>
  <si>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</si>
  <si>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</si>
  <si>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</si>
  <si>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</si>
  <si>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</si>
  <si>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</si>
  <si>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</si>
  <si>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</si>
  <si>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</si>
  <si>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</si>
  <si>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</si>
  <si>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</si>
  <si>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</si>
  <si>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</si>
  <si>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</si>
  <si>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</si>
  <si>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</si>
  <si>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</si>
  <si>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</si>
  <si>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</si>
  <si>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</si>
  <si>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</si>
  <si>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</si>
  <si>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</si>
  <si>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</si>
  <si>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</si>
  <si>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</si>
  <si>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</si>
  <si>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</si>
  <si>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</si>
  <si>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</si>
  <si>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</si>
  <si>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</si>
  <si>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</si>
  <si>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</si>
  <si>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</si>
  <si>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</si>
  <si>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</si>
  <si>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</si>
  <si>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</si>
  <si>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</si>
  <si>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</si>
  <si>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</si>
  <si>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</si>
  <si>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</si>
  <si>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</si>
  <si>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</si>
  <si>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</si>
  <si>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</si>
  <si>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</si>
  <si>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</si>
  <si>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</si>
  <si>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</si>
  <si>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</si>
  <si>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</si>
  <si>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</si>
  <si>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</si>
  <si>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</si>
  <si>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</si>
  <si>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</si>
  <si>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</si>
  <si>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</si>
  <si>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</si>
  <si>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</si>
  <si>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</si>
  <si>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</si>
  <si>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</si>
  <si>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</si>
  <si>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</si>
  <si>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</si>
  <si>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</si>
  <si>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</si>
  <si>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</si>
  <si>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</si>
  <si>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</si>
  <si>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</si>
  <si>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</si>
  <si>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</si>
  <si>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</si>
  <si>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</si>
  <si>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</si>
  <si>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</si>
  <si>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</si>
  <si>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</si>
  <si>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</si>
  <si>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</si>
  <si>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</si>
  <si>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</si>
  <si>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</si>
  <si>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</si>
  <si>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</si>
  <si>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</si>
  <si>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</si>
  <si>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</si>
  <si>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</si>
  <si>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</si>
  <si>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</si>
  <si>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</si>
  <si>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</si>
  <si>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</si>
  <si>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</si>
  <si>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</si>
  <si>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</si>
  <si>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</si>
  <si>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</si>
  <si>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</si>
  <si>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</si>
  <si>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</si>
  <si>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</si>
  <si>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</si>
  <si>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</si>
  <si>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</si>
  <si>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</si>
  <si>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</si>
  <si>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</si>
  <si>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</si>
  <si>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</si>
  <si>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</si>
  <si>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</si>
  <si>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</si>
  <si>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</si>
  <si>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</si>
  <si>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</si>
  <si>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</si>
  <si>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</si>
  <si>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</si>
  <si>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</si>
  <si>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</si>
  <si>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</si>
  <si>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</si>
  <si>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</si>
  <si>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</si>
  <si>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</si>
  <si>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</si>
  <si>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</si>
  <si>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</si>
  <si>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</si>
  <si>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</si>
  <si>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</si>
  <si>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</si>
  <si>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</si>
  <si>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</si>
  <si>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</si>
  <si>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</si>
  <si>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</si>
  <si>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</si>
  <si>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</si>
  <si>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</si>
  <si>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</si>
  <si>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</si>
  <si>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</si>
  <si>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</si>
  <si>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</si>
  <si>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</si>
  <si>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</si>
  <si>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</si>
  <si>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</si>
  <si>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</si>
  <si>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</si>
  <si>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</si>
  <si>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</si>
  <si>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</si>
  <si>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</si>
  <si>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</si>
  <si>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</si>
  <si>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</si>
  <si>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</si>
  <si>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</si>
  <si>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</si>
  <si>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</si>
  <si>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</si>
  <si>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</si>
  <si>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</si>
  <si>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</si>
  <si>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</si>
  <si>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</si>
  <si>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</si>
  <si>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</si>
  <si>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</si>
  <si>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</si>
  <si>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</si>
  <si>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</si>
  <si>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</si>
  <si>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</si>
  <si>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</si>
  <si>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</si>
  <si>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</si>
  <si>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</si>
  <si>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</si>
  <si>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</si>
  <si>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</si>
  <si>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</si>
  <si>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</si>
  <si>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</si>
  <si>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</si>
  <si>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</si>
  <si>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</si>
  <si>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</si>
  <si>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</si>
  <si>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</si>
  <si>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</si>
  <si>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</si>
  <si>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</si>
  <si>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</si>
  <si>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</si>
  <si>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</si>
  <si>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</si>
  <si>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</si>
  <si>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</si>
  <si>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</si>
  <si>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</si>
  <si>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</si>
  <si>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</si>
  <si>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</si>
  <si>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</si>
  <si>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</si>
  <si>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</si>
  <si>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</si>
  <si>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</si>
  <si>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</si>
  <si>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</si>
  <si>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</si>
  <si>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</si>
  <si>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</si>
  <si>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</si>
  <si>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</si>
  <si>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</si>
  <si>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</si>
  <si>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</si>
  <si>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</si>
  <si>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</si>
  <si>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</si>
  <si>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</si>
  <si>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</si>
  <si>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</si>
  <si>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</si>
  <si>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</si>
  <si>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</si>
  <si>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</si>
  <si>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</si>
  <si>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</si>
  <si>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</si>
  <si>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</si>
  <si>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</si>
  <si>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</si>
  <si>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</si>
  <si>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</si>
  <si>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</si>
  <si>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</si>
  <si>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</si>
  <si>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</si>
  <si>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</si>
  <si>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</si>
  <si>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</si>
  <si>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</si>
  <si>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</si>
  <si>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</si>
  <si>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</si>
  <si>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</si>
  <si>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</si>
  <si>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</si>
  <si>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</si>
  <si>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</si>
  <si>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</si>
  <si>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</si>
  <si>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</si>
  <si>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</si>
  <si>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</si>
  <si>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</si>
  <si>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</si>
  <si>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</si>
  <si>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</si>
  <si>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</si>
  <si>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</si>
  <si>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</si>
  <si>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</si>
  <si>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</si>
  <si>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</si>
  <si>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</si>
  <si>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</si>
  <si>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</si>
  <si>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</si>
  <si>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</si>
  <si>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</si>
  <si>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</si>
  <si>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</si>
  <si>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</si>
  <si>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</si>
  <si>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</si>
  <si>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</si>
  <si>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</si>
  <si>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</si>
  <si>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</si>
  <si>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</si>
  <si>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</si>
  <si>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</si>
  <si>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</si>
  <si>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</si>
  <si>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</si>
  <si>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</si>
  <si>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</si>
  <si>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</si>
  <si>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</si>
  <si>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</si>
  <si>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</si>
  <si>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</si>
  <si>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</si>
  <si>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</si>
  <si>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</si>
  <si>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</si>
  <si>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</si>
  <si>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</si>
  <si>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</si>
  <si>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</si>
  <si>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</si>
  <si>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</si>
  <si>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</si>
  <si>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</si>
  <si>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</si>
  <si>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</si>
  <si>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</si>
  <si>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</si>
  <si>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</si>
  <si>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</si>
  <si>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</si>
  <si>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</si>
  <si>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</si>
  <si>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</si>
  <si>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</si>
  <si>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</si>
  <si>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</si>
  <si>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</si>
  <si>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</si>
  <si>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</si>
  <si>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</si>
  <si>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</si>
  <si>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</si>
  <si>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</si>
  <si>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</si>
  <si>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</si>
  <si>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</si>
  <si>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</si>
  <si>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</si>
  <si>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</si>
  <si>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</si>
  <si>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</si>
  <si>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</si>
  <si>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</si>
  <si>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</si>
  <si>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</si>
  <si>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</si>
  <si>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</si>
  <si>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</si>
  <si>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</si>
  <si>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</si>
  <si>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</si>
  <si>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</si>
  <si>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</si>
  <si>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</si>
  <si>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</si>
  <si>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</si>
  <si>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</si>
  <si>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</si>
  <si>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</si>
  <si>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</si>
  <si>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</si>
  <si>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</si>
  <si>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</si>
  <si>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</si>
  <si>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</si>
  <si>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</si>
  <si>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</si>
  <si>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</si>
  <si>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</si>
  <si>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</si>
  <si>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</si>
  <si>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</si>
  <si>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</si>
  <si>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</si>
  <si>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</si>
  <si>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</si>
  <si>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</si>
  <si>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</si>
  <si>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</si>
  <si>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</si>
  <si>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</si>
  <si>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</si>
  <si>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</si>
  <si>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</si>
  <si>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</si>
  <si>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</si>
  <si>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</si>
  <si>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</si>
  <si>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</si>
  <si>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</si>
  <si>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</si>
  <si>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</si>
  <si>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</si>
  <si>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</si>
  <si>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</si>
  <si>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</si>
  <si>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</si>
  <si>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</si>
  <si>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</si>
  <si>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</si>
  <si>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</si>
  <si>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</si>
  <si>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</si>
  <si>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</si>
  <si>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</si>
  <si>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</si>
  <si>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</si>
  <si>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</si>
  <si>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</si>
  <si>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</si>
  <si>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</si>
  <si>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</si>
  <si>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</si>
  <si>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</si>
  <si>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</si>
  <si>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</si>
  <si>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</si>
  <si>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</si>
  <si>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</si>
  <si>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</si>
  <si>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</si>
  <si>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</si>
  <si>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</si>
  <si>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</si>
  <si>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</si>
  <si>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</si>
  <si>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</si>
  <si>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</si>
  <si>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</si>
  <si>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</si>
  <si>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</si>
  <si>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</si>
  <si>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</si>
  <si>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</si>
  <si>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</si>
  <si>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</si>
  <si>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</si>
  <si>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</si>
  <si>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</si>
  <si>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</si>
  <si>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</si>
  <si>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</si>
  <si>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</si>
  <si>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</si>
  <si>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</si>
  <si>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</si>
  <si>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</si>
  <si>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</si>
  <si>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</si>
  <si>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</si>
  <si>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</si>
  <si>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</si>
  <si>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</si>
  <si>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</si>
  <si>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</si>
  <si>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</si>
  <si>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</si>
  <si>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</si>
  <si>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</si>
  <si>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</si>
  <si>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</si>
  <si>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</si>
  <si>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</si>
  <si>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</si>
  <si>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</si>
  <si>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</si>
  <si>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</si>
  <si>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</si>
  <si>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</si>
  <si>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</si>
  <si>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</si>
  <si>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</si>
  <si>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</si>
  <si>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</si>
  <si>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</si>
  <si>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</si>
  <si>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</si>
  <si>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</si>
  <si>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</si>
  <si>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</si>
  <si>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</si>
  <si>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</si>
  <si>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</si>
  <si>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</si>
  <si>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</si>
  <si>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</si>
  <si>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</si>
  <si>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</si>
  <si>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</si>
  <si>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</si>
  <si>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</si>
  <si>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</si>
  <si>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</si>
  <si>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</si>
  <si>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</si>
  <si>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</si>
  <si>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</si>
  <si>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</si>
  <si>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</si>
  <si>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</si>
  <si>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</si>
  <si>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</si>
  <si>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</si>
  <si>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</si>
  <si>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</si>
  <si>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</si>
  <si>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</si>
  <si>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</si>
  <si>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</si>
  <si>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</si>
  <si>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</si>
  <si>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</si>
  <si>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</si>
  <si>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</si>
  <si>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</si>
  <si>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</si>
  <si>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</si>
  <si>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</si>
  <si>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</si>
  <si>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</si>
  <si>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</si>
  <si>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</si>
  <si>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</si>
  <si>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</si>
  <si>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</si>
  <si>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</si>
  <si>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</si>
  <si>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</si>
  <si>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</si>
  <si>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</si>
  <si>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</si>
  <si>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</si>
  <si>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</si>
  <si>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</si>
  <si>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</si>
  <si>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</si>
  <si>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</si>
  <si>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</si>
  <si>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</si>
  <si>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</si>
  <si>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</si>
  <si>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</si>
  <si>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</si>
  <si>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</si>
  <si>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</si>
  <si>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</si>
  <si>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</si>
  <si>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</si>
  <si>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</si>
  <si>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</si>
  <si>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</si>
  <si>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</si>
  <si>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</si>
  <si>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</si>
  <si>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</si>
  <si>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</si>
  <si>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</si>
  <si>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</si>
  <si>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</si>
  <si>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</si>
  <si>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</si>
  <si>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</si>
  <si>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</si>
  <si>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</si>
  <si>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</si>
  <si>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</si>
  <si>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</si>
  <si>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</si>
  <si>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</si>
  <si>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</si>
  <si>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</si>
  <si>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</si>
  <si>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</si>
  <si>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</si>
  <si>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</si>
  <si>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</si>
  <si>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</si>
  <si>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</si>
  <si>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</si>
  <si>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</si>
  <si>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</si>
  <si>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</si>
  <si>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</si>
  <si>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</si>
  <si>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</si>
  <si>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</si>
  <si>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</si>
  <si>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</si>
  <si>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</si>
  <si>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</si>
  <si>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</si>
  <si>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</si>
  <si>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</si>
  <si>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</si>
  <si>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</si>
  <si>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</si>
  <si>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</si>
  <si>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</si>
  <si>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</si>
  <si>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</si>
  <si>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</si>
  <si>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</si>
  <si>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</si>
  <si>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</si>
  <si>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</si>
  <si>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</si>
  <si>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</si>
  <si>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</si>
  <si>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</si>
  <si>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</si>
  <si>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</si>
  <si>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</si>
  <si>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</si>
  <si>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</si>
  <si>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</si>
  <si>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</si>
  <si>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</si>
  <si>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</si>
  <si>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</si>
  <si>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</si>
  <si>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</si>
  <si>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</si>
  <si>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</si>
  <si>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</si>
  <si>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</si>
  <si>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</si>
  <si>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</si>
  <si>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</si>
  <si>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</si>
  <si>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</si>
  <si>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</si>
  <si>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</si>
  <si>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</si>
  <si>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</si>
  <si>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</si>
  <si>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</si>
  <si>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</si>
  <si>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</si>
  <si>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</si>
  <si>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</si>
  <si>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</si>
  <si>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</si>
  <si>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</si>
  <si>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</si>
  <si>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</si>
  <si>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</si>
  <si>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</si>
  <si>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</si>
  <si>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</si>
  <si>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</si>
  <si>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</si>
  <si>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</si>
  <si>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</si>
  <si>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</si>
  <si>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</si>
  <si>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</si>
  <si>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</si>
  <si>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</si>
  <si>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</si>
  <si>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</si>
  <si>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</si>
  <si>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</si>
  <si>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</si>
  <si>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</si>
  <si>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</si>
  <si>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</si>
  <si>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</si>
  <si>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</si>
  <si>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</si>
  <si>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</si>
  <si>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</si>
  <si>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</si>
  <si>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</si>
  <si>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</si>
  <si>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</si>
  <si>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</si>
  <si>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</si>
  <si>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</si>
  <si>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</si>
  <si>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</si>
  <si>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</si>
  <si>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</si>
  <si>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</si>
  <si>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</si>
  <si>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</si>
  <si>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</si>
  <si>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</si>
  <si>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</si>
  <si>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</si>
  <si>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</si>
  <si>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</si>
  <si>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</si>
  <si>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</si>
  <si>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</si>
  <si>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</si>
  <si>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</si>
  <si>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</si>
  <si>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</si>
  <si>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</si>
  <si>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</si>
  <si>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</si>
  <si>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</si>
  <si>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</si>
  <si>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</si>
  <si>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</si>
  <si>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</si>
  <si>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</si>
  <si>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</si>
  <si>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</si>
  <si>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</si>
  <si>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</si>
  <si>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</si>
  <si>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</si>
  <si>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</si>
  <si>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</si>
  <si>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</si>
  <si>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</si>
  <si>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</si>
  <si>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</si>
  <si>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</si>
  <si>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</si>
  <si>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</si>
  <si>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</si>
  <si>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</si>
  <si>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</si>
  <si>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</si>
  <si>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</si>
  <si>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</si>
  <si>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</si>
  <si>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</si>
  <si>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</si>
  <si>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</si>
  <si>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</si>
  <si>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</si>
  <si>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</si>
  <si>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</si>
  <si>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</si>
  <si>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</si>
  <si>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</si>
  <si>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</si>
  <si>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</si>
  <si>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</si>
  <si>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</si>
  <si>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</si>
  <si>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</si>
  <si>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</si>
  <si>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</si>
  <si>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</si>
  <si>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</si>
  <si>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</si>
  <si>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</si>
  <si>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</si>
  <si>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</si>
  <si>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</si>
  <si>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</si>
  <si>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</si>
  <si>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</si>
  <si>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</si>
  <si>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</si>
  <si>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</si>
  <si>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</si>
  <si>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</si>
  <si>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</si>
  <si>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</si>
  <si>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</si>
  <si>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</si>
  <si>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</si>
  <si>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</si>
  <si>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</si>
  <si>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</si>
  <si>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</si>
  <si>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</si>
  <si>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</si>
  <si>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</si>
  <si>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</si>
  <si>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</si>
  <si>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</si>
  <si>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</si>
  <si>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</si>
  <si>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</si>
  <si>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</si>
  <si>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</si>
  <si>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</si>
  <si>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</si>
  <si>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</si>
  <si>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</si>
  <si>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</si>
  <si>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</si>
  <si>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</si>
  <si>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</si>
  <si>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</si>
  <si>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</si>
  <si>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</si>
  <si>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</si>
  <si>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</si>
  <si>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</si>
  <si>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</si>
  <si>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</si>
  <si>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</si>
  <si>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</si>
  <si>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</si>
  <si>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</si>
  <si>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</si>
  <si>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</si>
  <si>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</si>
  <si>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</si>
  <si>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</si>
  <si>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</si>
  <si>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</si>
  <si>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</si>
  <si>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</si>
  <si>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</si>
  <si>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</si>
  <si>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</si>
  <si>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</si>
  <si>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</si>
  <si>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</si>
  <si>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</si>
  <si>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</si>
  <si>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</si>
  <si>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</si>
  <si>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</si>
  <si>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</si>
  <si>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</si>
  <si>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</si>
  <si>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</si>
  <si>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</si>
  <si>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</si>
  <si>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</si>
  <si>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</si>
  <si>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</si>
  <si>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</si>
  <si>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</si>
  <si>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</si>
  <si>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</si>
  <si>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</si>
  <si>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</si>
  <si>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</si>
  <si>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</si>
  <si>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</si>
  <si>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</si>
  <si>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</si>
  <si>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</si>
  <si>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</si>
  <si>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</si>
  <si>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</si>
  <si>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</si>
  <si>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</si>
  <si>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</si>
  <si>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</si>
  <si>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</si>
  <si>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</si>
  <si>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</si>
  <si>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</si>
  <si>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</si>
  <si>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</si>
  <si>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</si>
  <si>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</si>
  <si>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</si>
  <si>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</si>
  <si>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</si>
  <si>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</si>
  <si>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</si>
  <si>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</si>
  <si>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</si>
  <si>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</si>
  <si>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</si>
  <si>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</si>
  <si>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</si>
  <si>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</si>
  <si>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</si>
  <si>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</si>
  <si>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</si>
  <si>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</si>
  <si>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</si>
  <si>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</si>
  <si>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</si>
  <si>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</si>
  <si>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</si>
  <si>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</si>
  <si>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</si>
  <si>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</si>
  <si>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</si>
  <si>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</si>
  <si>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</si>
  <si>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</si>
  <si>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</si>
  <si>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</si>
  <si>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</si>
  <si>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</si>
  <si>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</si>
  <si>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</si>
  <si>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</si>
  <si>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</si>
  <si>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</si>
  <si>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</si>
  <si>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</si>
  <si>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</si>
  <si>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</si>
  <si>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</si>
  <si>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</si>
  <si>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</si>
  <si>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</si>
  <si>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</si>
  <si>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</si>
  <si>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</si>
  <si>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</si>
  <si>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</si>
  <si>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</si>
  <si>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</si>
  <si>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</si>
  <si>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</si>
  <si>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</si>
  <si>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</si>
  <si>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</si>
  <si>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</si>
  <si>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</si>
  <si>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</si>
  <si>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</si>
  <si>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</si>
  <si>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</si>
  <si>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</si>
  <si>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</si>
  <si>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</si>
  <si>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</si>
  <si>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</si>
  <si>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</si>
  <si>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</si>
  <si>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</si>
  <si>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</si>
  <si>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</si>
  <si>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</si>
  <si>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</si>
  <si>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</si>
  <si>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</si>
  <si>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</si>
  <si>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</si>
  <si>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</si>
  <si>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</si>
  <si>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</si>
  <si>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</si>
  <si>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</si>
  <si>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</si>
  <si>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</si>
  <si>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</si>
  <si>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</si>
  <si>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</si>
  <si>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</si>
  <si>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</si>
  <si>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</si>
  <si>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</si>
  <si>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</si>
  <si>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</si>
  <si>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</si>
  <si>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</si>
  <si>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</si>
  <si>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</si>
  <si>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</si>
  <si>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</si>
  <si>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</si>
  <si>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</si>
  <si>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</si>
  <si>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</si>
  <si>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</si>
  <si>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</si>
  <si>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</si>
  <si>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</si>
  <si>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</si>
  <si>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</si>
  <si>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</si>
  <si>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</si>
  <si>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</si>
  <si>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</si>
  <si>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</si>
  <si>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</si>
  <si>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</si>
  <si>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</si>
  <si>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</si>
  <si>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</si>
  <si>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</si>
  <si>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</si>
  <si>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</si>
  <si>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</si>
  <si>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</si>
  <si>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</si>
  <si>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</si>
  <si>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</si>
  <si>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</si>
  <si>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</si>
  <si>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</si>
  <si>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</si>
  <si>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</si>
  <si>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</si>
  <si>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</si>
  <si>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</si>
  <si>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</si>
  <si>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</si>
  <si>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</si>
  <si>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</si>
  <si>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</si>
  <si>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</si>
  <si>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</si>
  <si>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</si>
  <si>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</si>
  <si>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</si>
  <si>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</si>
  <si>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</si>
  <si>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</si>
  <si>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</si>
  <si>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</si>
  <si>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</si>
  <si>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</si>
  <si>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</si>
  <si>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</si>
  <si>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</si>
  <si>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</si>
  <si>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</si>
  <si>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</si>
  <si>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</si>
  <si>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</si>
  <si>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</si>
  <si>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</si>
  <si>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</si>
  <si>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</si>
  <si>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</si>
  <si>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</si>
  <si>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</si>
  <si>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</si>
  <si>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</si>
  <si>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</si>
  <si>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</si>
  <si>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</si>
  <si>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</si>
  <si>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</si>
  <si>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</si>
  <si>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</si>
  <si>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</si>
  <si>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</si>
  <si>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</si>
  <si>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</si>
  <si>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</si>
  <si>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</si>
  <si>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</si>
  <si>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</si>
  <si>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</si>
  <si>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</si>
  <si>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</si>
  <si>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</si>
  <si>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</si>
  <si>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</si>
  <si>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</si>
  <si>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</si>
  <si>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</si>
  <si>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</si>
  <si>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</si>
  <si>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</si>
  <si>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</si>
  <si>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</si>
  <si>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</si>
  <si>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</si>
  <si>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</si>
  <si>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</si>
  <si>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</si>
  <si>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</si>
  <si>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</si>
  <si>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</si>
  <si>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</si>
  <si>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</si>
  <si>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</si>
  <si>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</si>
  <si>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</si>
  <si>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</si>
  <si>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</si>
  <si>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</si>
  <si>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</si>
  <si>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</si>
  <si>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</si>
  <si>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</si>
  <si>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</si>
  <si>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</si>
  <si>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</si>
  <si>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</si>
  <si>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</si>
  <si>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</si>
  <si>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</si>
  <si>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</si>
  <si>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</si>
  <si>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</si>
  <si>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</si>
  <si>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</si>
  <si>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</si>
  <si>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</si>
  <si>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</si>
  <si>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</si>
  <si>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</si>
  <si>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</si>
  <si>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</si>
  <si>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</si>
  <si>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</si>
  <si>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</si>
  <si>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</si>
  <si>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</si>
  <si>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</si>
  <si>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</si>
  <si>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</si>
  <si>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</si>
  <si>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</si>
  <si>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</si>
  <si>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</si>
  <si>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</si>
  <si>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</si>
  <si>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</si>
  <si>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</si>
  <si>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</si>
  <si>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</si>
  <si>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</si>
  <si>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</si>
  <si>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</si>
  <si>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</si>
  <si>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</si>
  <si>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</si>
  <si>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</si>
  <si>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</si>
  <si>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</si>
  <si>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</si>
  <si>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</si>
  <si>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</si>
  <si>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</si>
  <si>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</si>
  <si>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</si>
  <si>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</si>
  <si>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</si>
  <si>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</si>
  <si>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</si>
  <si>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</si>
  <si>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</si>
  <si>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</si>
  <si>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</si>
  <si>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</si>
  <si>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</si>
  <si>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</si>
  <si>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</si>
  <si>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</si>
  <si>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</si>
  <si>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</si>
  <si>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</si>
  <si>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</si>
  <si>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</si>
  <si>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</si>
  <si>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</si>
  <si>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</si>
  <si>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</si>
  <si>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</si>
  <si>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</si>
  <si>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</si>
  <si>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</si>
  <si>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</si>
  <si>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</si>
  <si>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</si>
  <si>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</si>
  <si>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</si>
  <si>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</si>
  <si>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</si>
  <si>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</si>
  <si>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</si>
  <si>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</si>
  <si>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</si>
  <si>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</si>
  <si>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</si>
  <si>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</si>
  <si>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</si>
  <si>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</si>
  <si>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</si>
  <si>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</si>
  <si>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</si>
  <si>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</si>
  <si>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</si>
  <si>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</si>
  <si>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</si>
  <si>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</si>
  <si>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</si>
  <si>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</si>
  <si>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</si>
  <si>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</si>
  <si>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</si>
  <si>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</si>
  <si>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</si>
  <si>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</si>
  <si>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</si>
  <si>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</si>
  <si>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</si>
  <si>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</si>
  <si>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</si>
  <si>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</si>
  <si>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</si>
  <si>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</si>
  <si>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</si>
  <si>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</si>
  <si>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</si>
  <si>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</si>
  <si>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</si>
  <si>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</si>
  <si>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</si>
  <si>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</si>
  <si>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</si>
  <si>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</si>
  <si>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</si>
  <si>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</si>
  <si>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</si>
  <si>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</si>
  <si>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</si>
  <si>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</si>
  <si>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</si>
  <si>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</si>
  <si>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</si>
  <si>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</si>
  <si>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</si>
  <si>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</si>
  <si>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</si>
  <si>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</si>
  <si>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</si>
  <si>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</si>
  <si>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</si>
  <si>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</si>
  <si>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</si>
  <si>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</si>
  <si>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</si>
  <si>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</si>
  <si>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</si>
  <si>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</si>
  <si>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</si>
  <si>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</si>
  <si>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</si>
  <si>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</si>
  <si>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</si>
  <si>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</si>
  <si>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</si>
  <si>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</si>
  <si>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</si>
  <si>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</si>
  <si>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</si>
  <si>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</si>
  <si>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</si>
  <si>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</si>
  <si>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</si>
  <si>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</si>
  <si>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</si>
  <si>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</si>
  <si>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</si>
  <si>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</si>
  <si>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</si>
  <si>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</si>
  <si>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</si>
  <si>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</si>
  <si>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</si>
  <si>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</si>
  <si>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</si>
  <si>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</si>
  <si>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</si>
  <si>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</si>
  <si>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</si>
  <si>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</si>
  <si>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</si>
  <si>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</si>
  <si>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</si>
  <si>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</si>
  <si>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</si>
  <si>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</si>
  <si>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</si>
  <si>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</si>
  <si>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</si>
  <si>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</si>
  <si>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</si>
  <si>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</si>
  <si>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</si>
  <si>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</si>
  <si>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</si>
  <si>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</si>
  <si>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</si>
  <si>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</si>
  <si>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</si>
  <si>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</si>
  <si>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</si>
  <si>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</si>
  <si>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</si>
  <si>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</si>
  <si>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</si>
  <si>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</si>
  <si>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</si>
  <si>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</si>
  <si>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</si>
  <si>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</si>
  <si>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</si>
  <si>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</si>
  <si>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</si>
  <si>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</si>
  <si>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</si>
  <si>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</si>
  <si>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</si>
  <si>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</si>
  <si>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</si>
  <si>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</si>
  <si>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</si>
  <si>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</si>
  <si>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</si>
  <si>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</si>
  <si>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</si>
  <si>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</si>
  <si>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</si>
  <si>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</si>
  <si>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</si>
  <si>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</si>
  <si>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</si>
  <si>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</si>
  <si>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</si>
  <si>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</si>
  <si>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</si>
  <si>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</si>
  <si>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</si>
  <si>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</si>
  <si>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</si>
  <si>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</si>
  <si>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</si>
  <si>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</si>
  <si>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</si>
  <si>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</si>
  <si>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</si>
  <si>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</si>
  <si>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</si>
  <si>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</si>
  <si>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</si>
  <si>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</si>
  <si>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</si>
  <si>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</si>
  <si>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</si>
  <si>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</si>
  <si>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</si>
  <si>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</si>
  <si>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</si>
  <si>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</si>
  <si>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</si>
  <si>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</si>
  <si>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</si>
  <si>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</si>
  <si>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</si>
  <si>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</si>
  <si>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</si>
  <si>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</si>
  <si>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</si>
  <si>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</si>
  <si>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</si>
  <si>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</si>
  <si>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</si>
  <si>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</si>
  <si>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</si>
  <si>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</si>
  <si>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</si>
  <si>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</si>
  <si>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</si>
  <si>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</si>
  <si>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</si>
  <si>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</si>
  <si>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</si>
  <si>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</si>
  <si>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</si>
  <si>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</si>
  <si>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</si>
  <si>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</si>
  <si>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</si>
  <si>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</si>
  <si>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</si>
  <si>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</si>
  <si>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</si>
  <si>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</si>
  <si>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</si>
  <si>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</si>
  <si>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</si>
  <si>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</si>
  <si>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</si>
  <si>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</si>
  <si>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</si>
  <si>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</si>
  <si>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</si>
  <si>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</si>
  <si>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</si>
  <si>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</si>
  <si>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</si>
  <si>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</si>
  <si>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</si>
  <si>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</si>
  <si>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</si>
  <si>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</si>
  <si>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</si>
  <si>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</si>
  <si>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</si>
  <si>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</si>
  <si>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</si>
  <si>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</si>
  <si>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</si>
  <si>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</si>
  <si>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</si>
  <si>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</si>
  <si>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</si>
  <si>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</si>
  <si>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</si>
  <si>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</si>
  <si>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</si>
  <si>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</si>
  <si>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</si>
  <si>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</si>
  <si>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</si>
  <si>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</si>
  <si>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</si>
  <si>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</si>
  <si>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</si>
  <si>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</si>
  <si>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</si>
  <si>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</si>
  <si>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</si>
  <si>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</si>
  <si>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</si>
  <si>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</si>
  <si>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</si>
  <si>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</si>
  <si>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</si>
  <si>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</si>
  <si>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</si>
  <si>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</si>
  <si>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</si>
  <si>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</si>
  <si>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</si>
  <si>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</si>
  <si>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</si>
  <si>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</si>
  <si>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</si>
  <si>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</si>
  <si>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</si>
  <si>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</si>
  <si>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</si>
  <si>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</si>
  <si>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</si>
  <si>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</si>
  <si>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</si>
  <si>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</si>
  <si>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</si>
  <si>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</si>
  <si>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</si>
  <si>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</si>
  <si>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</si>
  <si>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</si>
  <si>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</si>
  <si>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</si>
  <si>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</si>
  <si>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</si>
  <si>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</si>
  <si>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</si>
  <si>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</si>
  <si>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</si>
  <si>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</si>
  <si>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</si>
  <si>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</si>
  <si>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</si>
  <si>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</si>
  <si>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</si>
  <si>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</si>
  <si>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</si>
  <si>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</si>
  <si>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</si>
  <si>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</si>
  <si>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</si>
  <si>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</si>
  <si>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</si>
  <si>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</si>
  <si>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</si>
  <si>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</si>
  <si>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</si>
  <si>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</si>
  <si>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</si>
  <si>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</si>
  <si>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</si>
  <si>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</si>
  <si>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</si>
  <si>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</si>
  <si>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</si>
  <si>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</si>
  <si>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</si>
  <si>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</si>
  <si>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</si>
  <si>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</si>
  <si>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</si>
  <si>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</si>
  <si>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</si>
  <si>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</si>
  <si>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</si>
  <si>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</si>
  <si>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</si>
  <si>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</si>
  <si>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</si>
  <si>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</si>
  <si>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</si>
  <si>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</si>
  <si>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</si>
  <si>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</si>
  <si>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</si>
  <si>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</si>
  <si>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</si>
  <si>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</si>
  <si>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</si>
  <si>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</si>
  <si>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</si>
  <si>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</si>
  <si>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</si>
  <si>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</si>
  <si>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</si>
  <si>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</si>
  <si>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</si>
  <si>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</si>
  <si>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</si>
  <si>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</si>
  <si>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</si>
  <si>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</si>
  <si>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</si>
  <si>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</si>
  <si>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</si>
  <si>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</si>
  <si>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</si>
  <si>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</si>
  <si>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</si>
  <si>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</si>
  <si>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</si>
  <si>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</si>
  <si>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</si>
  <si>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</si>
  <si>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</si>
  <si>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</si>
  <si>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</si>
  <si>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</si>
  <si>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</si>
  <si>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</si>
  <si>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</si>
  <si>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</si>
  <si>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</si>
  <si>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</si>
  <si>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</si>
  <si>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</si>
  <si>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</si>
  <si>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</si>
  <si>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</si>
  <si>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</si>
  <si>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</si>
  <si>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</si>
  <si>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</si>
  <si>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</si>
  <si>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</si>
  <si>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</si>
  <si>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</si>
  <si>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</si>
  <si>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</si>
  <si>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</si>
  <si>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</si>
  <si>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</si>
  <si>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</si>
  <si>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</si>
  <si>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</si>
  <si>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</si>
  <si>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</si>
  <si>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</si>
  <si>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</si>
  <si>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</si>
  <si>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</si>
  <si>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</si>
  <si>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</si>
  <si>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</si>
  <si>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</si>
  <si>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</si>
  <si>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</si>
  <si>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</si>
  <si>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</si>
  <si>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</si>
  <si>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</si>
  <si>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</si>
  <si>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</si>
  <si>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</si>
  <si>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</si>
  <si>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</si>
  <si>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</si>
  <si>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</si>
  <si>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</si>
  <si>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</si>
  <si>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</si>
  <si>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</si>
  <si>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</si>
  <si>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</si>
  <si>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</si>
  <si>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</si>
  <si>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</si>
  <si>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</si>
  <si>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</si>
  <si>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</si>
  <si>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</si>
  <si>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</si>
  <si>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</si>
  <si>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</si>
  <si>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</si>
  <si>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</si>
  <si>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</si>
  <si>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</si>
  <si>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</si>
  <si>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</si>
  <si>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</si>
  <si>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</si>
  <si>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</si>
  <si>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</si>
  <si>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</si>
  <si>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</si>
  <si>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</si>
  <si>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</si>
  <si>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</si>
  <si>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</si>
  <si>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</si>
  <si>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</si>
  <si>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</si>
  <si>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</si>
  <si>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</si>
  <si>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</si>
  <si>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</si>
  <si>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</si>
  <si>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</si>
  <si>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</si>
  <si>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</si>
  <si>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</si>
  <si>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</si>
  <si>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</si>
  <si>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</si>
  <si>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</si>
  <si>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</si>
  <si>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</si>
  <si>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</si>
  <si>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</si>
  <si>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</si>
  <si>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</si>
  <si>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</si>
  <si>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</si>
  <si>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</si>
  <si>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</si>
  <si>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</si>
  <si>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</si>
  <si>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</si>
  <si>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</si>
  <si>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</si>
  <si>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</si>
  <si>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</si>
  <si>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</si>
  <si>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</si>
  <si>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</si>
  <si>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</si>
  <si>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</si>
  <si>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</si>
  <si>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</si>
  <si>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</si>
  <si>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</si>
  <si>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</si>
  <si>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</si>
  <si>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</si>
  <si>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</si>
  <si>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</si>
  <si>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</si>
  <si>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</si>
  <si>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</si>
  <si>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</si>
  <si>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</si>
  <si>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</si>
  <si>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</si>
  <si>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</si>
  <si>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</si>
  <si>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</si>
  <si>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</si>
  <si>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</si>
  <si>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</si>
  <si>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</si>
  <si>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</si>
  <si>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</si>
  <si>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</si>
  <si>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</si>
  <si>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</si>
  <si>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</si>
  <si>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</si>
  <si>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</si>
  <si>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</si>
  <si>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</si>
  <si>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</si>
  <si>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</si>
  <si>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</si>
  <si>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</si>
  <si>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</si>
  <si>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</si>
  <si>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</si>
  <si>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</si>
  <si>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</si>
  <si>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</si>
  <si>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</si>
  <si>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</si>
  <si>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</si>
  <si>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</si>
  <si>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</si>
  <si>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</si>
  <si>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</si>
  <si>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</si>
  <si>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</si>
  <si>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</si>
  <si>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</si>
  <si>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</si>
  <si>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</si>
  <si>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</si>
  <si>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</si>
  <si>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</si>
  <si>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</si>
  <si>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</si>
  <si>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</si>
  <si>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</si>
  <si>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</si>
  <si>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</si>
  <si>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</si>
  <si>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</si>
  <si>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</si>
  <si>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</si>
  <si>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</si>
  <si>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</si>
  <si>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</si>
  <si>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</si>
  <si>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</si>
  <si>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</si>
  <si>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</si>
  <si>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</si>
  <si>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</si>
  <si>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</si>
  <si>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</si>
  <si>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</si>
  <si>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</si>
  <si>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</si>
  <si>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</si>
  <si>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</si>
  <si>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</si>
  <si>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</si>
  <si>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</si>
  <si>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</si>
  <si>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</si>
  <si>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</si>
  <si>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</si>
  <si>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</si>
  <si>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</si>
  <si>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</si>
  <si>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</si>
  <si>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</si>
  <si>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</si>
  <si>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</si>
  <si>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</si>
  <si>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</si>
  <si>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</si>
  <si>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</si>
  <si>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</si>
  <si>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</si>
  <si>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</si>
  <si>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</si>
  <si>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</si>
  <si>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</si>
  <si>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</si>
  <si>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</si>
  <si>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</si>
  <si>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</si>
  <si>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</si>
  <si>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</si>
  <si>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</si>
  <si>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</si>
  <si>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</si>
  <si>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</si>
  <si>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</si>
  <si>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</si>
  <si>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</si>
  <si>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</si>
  <si>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</si>
  <si>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</si>
  <si>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</si>
  <si>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</si>
  <si>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</si>
  <si>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</si>
  <si>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</si>
  <si>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</si>
  <si>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</si>
  <si>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</si>
  <si>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</si>
  <si>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</si>
  <si>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</si>
  <si>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</si>
  <si>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</si>
  <si>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</si>
  <si>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</si>
  <si>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</si>
  <si>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</si>
  <si>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</si>
  <si>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</si>
  <si>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</si>
  <si>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</si>
  <si>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</si>
  <si>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</si>
  <si>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</si>
  <si>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</si>
  <si>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</si>
  <si>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</si>
  <si>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</si>
  <si>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</si>
  <si>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</si>
  <si>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</si>
  <si>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</si>
  <si>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</si>
  <si>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</si>
  <si>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</si>
  <si>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</si>
  <si>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</si>
  <si>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</si>
  <si>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</si>
  <si>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</si>
  <si>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</si>
  <si>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</si>
  <si>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</si>
  <si>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</si>
  <si>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</si>
  <si>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</si>
  <si>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</si>
  <si>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</si>
  <si>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</si>
  <si>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</si>
  <si>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</si>
  <si>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</si>
  <si>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</si>
  <si>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</si>
  <si>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</si>
  <si>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</si>
  <si>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</si>
  <si>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</si>
  <si>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</si>
  <si>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</si>
  <si>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</si>
  <si>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</si>
  <si>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</si>
  <si>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</si>
  <si>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</si>
  <si>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</si>
  <si>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</si>
  <si>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</si>
  <si>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</si>
  <si>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</si>
  <si>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</si>
  <si>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</si>
  <si>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</si>
  <si>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</si>
  <si>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</si>
  <si>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</si>
  <si>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</si>
  <si>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</si>
  <si>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</si>
  <si>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</si>
  <si>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</si>
  <si>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</si>
  <si>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</si>
  <si>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</si>
  <si>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</si>
  <si>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</si>
  <si>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</si>
  <si>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</si>
  <si>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</si>
  <si>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</si>
  <si>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</si>
  <si>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</si>
  <si>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</si>
  <si>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</si>
  <si>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</si>
  <si>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</si>
  <si>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</si>
  <si>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</si>
  <si>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</si>
  <si>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</si>
  <si>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</si>
  <si>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</si>
  <si>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</si>
  <si>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</si>
  <si>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</si>
  <si>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</si>
  <si>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</si>
  <si>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</si>
  <si>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</si>
  <si>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</si>
  <si>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</si>
  <si>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</si>
  <si>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</si>
  <si>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</si>
  <si>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</si>
  <si>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</si>
  <si>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</si>
  <si>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</si>
  <si>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</si>
  <si>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</si>
  <si>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</si>
  <si>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</si>
  <si>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</si>
  <si>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</si>
  <si>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</si>
  <si>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</si>
  <si>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</si>
  <si>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</si>
  <si>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</si>
  <si>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</si>
  <si>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</si>
  <si>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</si>
  <si>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</si>
  <si>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</si>
  <si>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</si>
  <si>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</si>
  <si>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</si>
  <si>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</si>
  <si>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</si>
  <si>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</si>
  <si>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</si>
  <si>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</si>
  <si>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</si>
  <si>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</si>
  <si>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</si>
  <si>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</si>
  <si>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</si>
  <si>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</si>
  <si>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</si>
  <si>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</si>
  <si>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</si>
  <si>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</si>
  <si>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</si>
  <si>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</si>
  <si>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</si>
  <si>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</si>
  <si>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</si>
  <si>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</si>
  <si>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</si>
  <si>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</si>
  <si>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</si>
  <si>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</si>
  <si>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</si>
  <si>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</si>
  <si>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</si>
  <si>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</si>
  <si>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</si>
  <si>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</si>
  <si>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</si>
  <si>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</si>
  <si>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</si>
  <si>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</si>
  <si>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</si>
  <si>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</si>
  <si>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</si>
  <si>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</si>
  <si>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</si>
  <si>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</si>
  <si>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</si>
  <si>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</si>
  <si>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</si>
  <si>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</si>
  <si>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</si>
  <si>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</si>
  <si>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</si>
  <si>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</si>
  <si>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</si>
  <si>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</si>
  <si>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</si>
  <si>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</si>
  <si>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</si>
  <si>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</si>
  <si>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</si>
  <si>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</si>
  <si>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</si>
  <si>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</si>
  <si>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</si>
  <si>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</si>
  <si>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</si>
  <si>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</si>
  <si>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</si>
  <si>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</si>
  <si>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</si>
  <si>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</si>
  <si>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</si>
  <si>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</si>
  <si>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</si>
  <si>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</si>
  <si>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</si>
  <si>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</si>
  <si>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</si>
  <si>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</si>
  <si>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</si>
  <si>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</si>
  <si>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</si>
  <si>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</si>
  <si>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</si>
  <si>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</si>
  <si>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</si>
  <si>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</si>
  <si>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</si>
  <si>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</si>
  <si>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</si>
  <si>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</si>
  <si>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</si>
  <si>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</si>
  <si>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</si>
  <si>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</si>
  <si>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</si>
  <si>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</si>
  <si>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</si>
  <si>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</si>
  <si>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</si>
  <si>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</si>
  <si>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</si>
  <si>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</si>
  <si>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</si>
  <si>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</si>
  <si>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</si>
  <si>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</si>
  <si>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</si>
  <si>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</si>
  <si>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</si>
  <si>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</si>
  <si>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</si>
  <si>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</si>
  <si>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</si>
  <si>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</si>
  <si>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</si>
  <si>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</si>
  <si>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</si>
  <si>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</si>
  <si>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</si>
  <si>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</si>
  <si>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</si>
  <si>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</si>
  <si>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</si>
  <si>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</si>
  <si>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</si>
  <si>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</si>
  <si>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</si>
  <si>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</si>
  <si>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</si>
  <si>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</si>
  <si>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</si>
  <si>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</si>
  <si>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</si>
  <si>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</si>
  <si>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</si>
  <si>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</si>
  <si>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</si>
  <si>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</si>
  <si>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</si>
  <si>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</si>
  <si>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</si>
  <si>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</si>
  <si>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</si>
  <si>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</si>
  <si>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</si>
  <si>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</si>
  <si>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</si>
  <si>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</si>
  <si>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</si>
  <si>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</si>
  <si>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</si>
  <si>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</si>
  <si>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</si>
  <si>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</si>
  <si>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</si>
  <si>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</si>
  <si>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</si>
  <si>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</si>
  <si>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</si>
  <si>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</si>
  <si>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</si>
  <si>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</si>
  <si>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</si>
  <si>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</si>
  <si>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</si>
  <si>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</si>
  <si>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</si>
  <si>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</si>
  <si>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</si>
  <si>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</si>
  <si>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</si>
  <si>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</si>
  <si>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</si>
  <si>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</si>
  <si>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</si>
  <si>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</si>
  <si>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</si>
  <si>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</si>
  <si>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</si>
  <si>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</si>
  <si>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</si>
  <si>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</si>
  <si>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</si>
  <si>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</si>
  <si>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</si>
  <si>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</si>
  <si>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</si>
  <si>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</si>
  <si>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</si>
  <si>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</si>
  <si>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</si>
  <si>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</si>
  <si>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</si>
  <si>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</si>
  <si>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</si>
  <si>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</si>
  <si>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</si>
  <si>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</si>
  <si>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</si>
  <si>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</si>
  <si>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</si>
  <si>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</si>
  <si>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</si>
  <si>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</si>
  <si>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</si>
  <si>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</si>
  <si>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</si>
  <si>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</si>
  <si>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</si>
  <si>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</si>
  <si>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</si>
  <si>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</si>
  <si>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</si>
  <si>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</si>
  <si>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</si>
  <si>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</si>
  <si>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</si>
  <si>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</si>
  <si>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</si>
  <si>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</si>
  <si>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</si>
  <si>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</si>
  <si>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</si>
  <si>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</si>
  <si>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</si>
  <si>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</si>
  <si>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</si>
  <si>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</si>
  <si>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</si>
  <si>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</si>
  <si>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</si>
  <si>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</si>
  <si>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</si>
  <si>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</si>
  <si>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</si>
  <si>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</si>
  <si>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</si>
  <si>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</si>
  <si>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</si>
  <si>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</si>
  <si>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</si>
  <si>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</si>
  <si>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</si>
  <si>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</si>
  <si>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</si>
  <si>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</si>
  <si>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</si>
  <si>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</si>
  <si>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</si>
  <si>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</si>
  <si>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</si>
  <si>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</si>
  <si>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</si>
  <si>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</si>
  <si>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</si>
  <si>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</si>
  <si>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</si>
  <si>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</si>
  <si>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</si>
  <si>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</si>
  <si>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</si>
  <si>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</si>
  <si>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</si>
  <si>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</si>
  <si>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</si>
  <si>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</si>
  <si>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</si>
  <si>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</si>
  <si>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</si>
  <si>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</si>
  <si>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</si>
  <si>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</si>
  <si>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</si>
  <si>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</si>
  <si>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</si>
  <si>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</si>
  <si>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</si>
  <si>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</si>
  <si>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</si>
  <si>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</si>
  <si>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</si>
  <si>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</si>
  <si>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</si>
  <si>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</si>
  <si>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</si>
  <si>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</si>
  <si>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</si>
  <si>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</si>
  <si>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</si>
  <si>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</si>
  <si>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</si>
  <si>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</si>
  <si>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</si>
  <si>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</si>
  <si>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</si>
  <si>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</si>
  <si>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</si>
  <si>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</si>
  <si>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</si>
  <si>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</si>
  <si>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</si>
  <si>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</si>
  <si>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</si>
  <si>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</si>
  <si>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</si>
  <si>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</si>
  <si>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</si>
  <si>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</si>
  <si>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</si>
  <si>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</si>
  <si>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</si>
  <si>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</si>
  <si>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</si>
  <si>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</si>
  <si>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</si>
  <si>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</si>
  <si>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</si>
  <si>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</si>
  <si>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</si>
  <si>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</si>
  <si>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</si>
  <si>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</si>
  <si>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</si>
  <si>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</si>
  <si>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</si>
  <si>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</si>
  <si>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</si>
  <si>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</si>
  <si>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</si>
  <si>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</si>
  <si>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</si>
  <si>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</si>
  <si>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</si>
  <si>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</si>
  <si>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</si>
  <si>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</si>
  <si>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</si>
  <si>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</si>
  <si>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</si>
  <si>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</si>
  <si>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</si>
  <si>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</si>
  <si>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</si>
  <si>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</si>
  <si>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</si>
  <si>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</si>
  <si>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</si>
  <si>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</si>
  <si>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</si>
  <si>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</si>
  <si>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</si>
  <si>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</si>
  <si>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</si>
  <si>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</si>
  <si>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</si>
  <si>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</si>
  <si>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</si>
  <si>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</si>
  <si>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</si>
  <si>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</si>
  <si>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</si>
  <si>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</si>
  <si>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</si>
  <si>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</si>
  <si>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</si>
  <si>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</si>
  <si>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</si>
  <si>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</si>
  <si>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</si>
  <si>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</si>
  <si>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</si>
  <si>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</si>
  <si>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</si>
  <si>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</si>
  <si>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</si>
  <si>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</si>
  <si>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</si>
  <si>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</si>
  <si>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</si>
  <si>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</si>
  <si>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</si>
  <si>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</si>
  <si>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</si>
  <si>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</si>
  <si>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</si>
  <si>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</si>
  <si>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</si>
  <si>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</si>
  <si>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</si>
  <si>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</si>
  <si>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</si>
  <si>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</si>
  <si>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</si>
  <si>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</si>
  <si>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</si>
  <si>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</si>
  <si>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</si>
  <si>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</si>
  <si>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</si>
  <si>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</si>
  <si>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</si>
  <si>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</si>
  <si>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</si>
  <si>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</si>
  <si>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</si>
  <si>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</si>
  <si>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</si>
  <si>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</si>
  <si>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</si>
  <si>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</si>
  <si>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</si>
  <si>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</si>
  <si>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</si>
  <si>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</si>
  <si>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</si>
  <si>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</si>
  <si>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</si>
  <si>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</si>
  <si>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</si>
  <si>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</si>
  <si>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</si>
  <si>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</si>
  <si>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</si>
  <si>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</si>
  <si>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</si>
  <si>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</si>
  <si>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</si>
  <si>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</si>
  <si>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</si>
  <si>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</si>
  <si>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</si>
  <si>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</si>
  <si>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</si>
  <si>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</si>
  <si>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</si>
  <si>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</si>
  <si>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</si>
  <si>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</si>
  <si>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</si>
  <si>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</si>
  <si>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</si>
  <si>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</si>
  <si>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</si>
  <si>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</si>
  <si>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</si>
  <si>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</si>
  <si>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</si>
  <si>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</si>
  <si>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</si>
  <si>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</si>
  <si>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</si>
  <si>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</si>
  <si>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</si>
  <si>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</si>
  <si>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</si>
  <si>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</si>
  <si>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</si>
  <si>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</si>
  <si>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</si>
  <si>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</si>
  <si>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</si>
  <si>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</si>
  <si>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</si>
  <si>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</si>
  <si>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</si>
  <si>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</si>
  <si>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</si>
  <si>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</si>
  <si>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</si>
  <si>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</si>
  <si>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</si>
  <si>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</si>
  <si>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</si>
  <si>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</si>
  <si>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</si>
  <si>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</si>
  <si>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</si>
  <si>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</si>
  <si>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</si>
  <si>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</si>
  <si>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</si>
  <si>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</si>
  <si>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</si>
  <si>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</si>
  <si>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</si>
  <si>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</si>
  <si>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</si>
  <si>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</si>
  <si>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</si>
  <si>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</si>
  <si>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</si>
  <si>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</si>
  <si>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</si>
  <si>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</si>
  <si>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</si>
  <si>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</si>
  <si>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</si>
  <si>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</si>
  <si>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</si>
  <si>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</si>
  <si>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</si>
  <si>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</si>
  <si>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</si>
  <si>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</si>
  <si>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</si>
  <si>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</si>
  <si>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</si>
  <si>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</si>
  <si>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</si>
  <si>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</si>
  <si>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</si>
  <si>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</si>
  <si>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</si>
  <si>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</si>
  <si>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</si>
  <si>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</si>
  <si>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</si>
  <si>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</si>
  <si>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</si>
  <si>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</si>
  <si>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</si>
  <si>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</si>
  <si>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</si>
  <si>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</si>
  <si>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</si>
  <si>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</si>
  <si>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</si>
  <si>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</si>
  <si>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</si>
  <si>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</si>
  <si>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</si>
  <si>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</si>
  <si>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</si>
  <si>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</si>
  <si>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</si>
  <si>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</si>
  <si>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</si>
  <si>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</si>
  <si>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</si>
  <si>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</si>
  <si>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</si>
  <si>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</si>
  <si>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</si>
  <si>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</si>
  <si>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</si>
  <si>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</si>
  <si>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</si>
  <si>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</si>
  <si>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</si>
  <si>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</si>
  <si>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</si>
  <si>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</si>
  <si>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</si>
  <si>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</si>
  <si>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</si>
  <si>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</si>
  <si>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</si>
  <si>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</si>
  <si>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</si>
  <si>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</si>
  <si>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</si>
  <si>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</si>
  <si>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</si>
  <si>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</si>
  <si>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</si>
  <si>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</si>
  <si>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</si>
  <si>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</si>
  <si>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</si>
  <si>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</si>
  <si>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</si>
  <si>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</si>
  <si>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</si>
  <si>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</si>
  <si>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</si>
  <si>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</si>
  <si>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</si>
  <si>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</si>
  <si>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</si>
  <si>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</si>
  <si>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</si>
  <si>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</si>
  <si>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</si>
  <si>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</si>
  <si>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</si>
  <si>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</si>
  <si>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</si>
  <si>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</si>
  <si>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</si>
  <si>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</si>
  <si>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</si>
  <si>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</si>
  <si>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</si>
  <si>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</si>
  <si>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</si>
  <si>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</si>
  <si>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</si>
  <si>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</si>
  <si>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</si>
  <si>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</si>
  <si>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</si>
  <si>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</si>
  <si>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</si>
  <si>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</si>
  <si>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</si>
  <si>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</si>
  <si>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</si>
  <si>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</si>
  <si>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</si>
  <si>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</si>
  <si>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</si>
  <si>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</si>
  <si>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</si>
  <si>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</si>
  <si>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</si>
  <si>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</si>
  <si>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</si>
  <si>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</si>
  <si>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</si>
  <si>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</si>
  <si>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</si>
  <si>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</si>
  <si>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</si>
  <si>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</si>
  <si>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</si>
  <si>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</si>
  <si>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</si>
  <si>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</si>
  <si>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</si>
  <si>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</si>
  <si>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</si>
  <si>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</si>
  <si>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</si>
  <si>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</si>
  <si>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</si>
  <si>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</si>
  <si>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</si>
  <si>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</si>
  <si>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</si>
  <si>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</si>
  <si>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</si>
  <si>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</si>
  <si>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</si>
  <si>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</si>
  <si>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</si>
  <si>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</si>
  <si>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</si>
  <si>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</si>
  <si>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</si>
  <si>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</si>
  <si>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</si>
  <si>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</si>
  <si>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</si>
  <si>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</si>
  <si>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</si>
  <si>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</si>
  <si>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</si>
  <si>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</si>
  <si>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</si>
  <si>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</si>
  <si>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</si>
  <si>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</si>
  <si>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</si>
  <si>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</si>
  <si>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</si>
  <si>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</si>
  <si>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</si>
  <si>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</si>
  <si>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</si>
  <si>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</si>
  <si>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</si>
  <si>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</si>
  <si>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</si>
  <si>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</si>
  <si>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</si>
  <si>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</si>
  <si>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</si>
  <si>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</si>
  <si>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</si>
  <si>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</si>
  <si>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</si>
  <si>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</si>
  <si>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</si>
  <si>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</si>
  <si>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</si>
  <si>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</si>
  <si>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</si>
  <si>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</si>
  <si>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</si>
  <si>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</si>
  <si>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</si>
  <si>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</si>
  <si>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</si>
  <si>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</si>
  <si>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</si>
  <si>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</si>
  <si>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</si>
  <si>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</si>
  <si>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</si>
  <si>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</si>
  <si>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</si>
  <si>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</si>
  <si>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</si>
  <si>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</si>
  <si>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</si>
  <si>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</si>
  <si>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</si>
  <si>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</si>
  <si>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</si>
  <si>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</si>
  <si>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</si>
  <si>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</si>
  <si>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</si>
  <si>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</si>
  <si>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</si>
  <si>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</si>
  <si>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</si>
  <si>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</si>
  <si>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</si>
  <si>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</si>
  <si>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</si>
  <si>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</si>
  <si>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</si>
  <si>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</si>
  <si>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</si>
  <si>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</si>
  <si>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</si>
  <si>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</si>
  <si>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</si>
  <si>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</si>
  <si>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</si>
  <si>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</si>
  <si>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</si>
  <si>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</si>
  <si>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</si>
  <si>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</si>
  <si>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</si>
  <si>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</si>
  <si>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</si>
  <si>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</si>
  <si>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</si>
  <si>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</si>
  <si>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</si>
  <si>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</si>
  <si>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</si>
  <si>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</si>
  <si>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</si>
  <si>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</si>
  <si>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</si>
  <si>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</si>
  <si>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</si>
  <si>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</si>
  <si>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</si>
  <si>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</si>
  <si>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</si>
  <si>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</si>
  <si>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</si>
  <si>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</si>
  <si>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</si>
  <si>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</si>
  <si>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</si>
  <si>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</si>
  <si>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</si>
  <si>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</si>
  <si>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</si>
  <si>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</si>
  <si>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</si>
  <si>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</si>
  <si>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</si>
  <si>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</si>
  <si>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</si>
  <si>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</si>
  <si>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</si>
  <si>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</si>
  <si>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</si>
  <si>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</si>
  <si>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</si>
  <si>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</si>
  <si>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</si>
  <si>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</si>
  <si>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</si>
  <si>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</si>
  <si>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</si>
  <si>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</si>
  <si>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</si>
  <si>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</si>
  <si>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</si>
  <si>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</si>
  <si>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</si>
  <si>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</si>
  <si>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</si>
  <si>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</si>
  <si>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</si>
  <si>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</si>
  <si>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</si>
  <si>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</si>
  <si>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</si>
  <si>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</si>
  <si>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</si>
  <si>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</si>
  <si>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</si>
  <si>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</si>
  <si>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</si>
  <si>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</si>
  <si>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</si>
  <si>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</si>
  <si>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</si>
  <si>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</si>
  <si>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</si>
  <si>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</si>
  <si>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</si>
  <si>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</si>
  <si>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</si>
  <si>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</si>
  <si>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</si>
  <si>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</si>
  <si>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</si>
  <si>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</si>
  <si>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</si>
  <si>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</si>
  <si>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</si>
  <si>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</si>
  <si>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</si>
  <si>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</si>
  <si>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</si>
  <si>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</si>
  <si>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</si>
  <si>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</si>
  <si>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</si>
  <si>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</si>
  <si>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</si>
  <si>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</si>
  <si>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</si>
  <si>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</si>
  <si>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</si>
  <si>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</si>
  <si>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</si>
  <si>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</si>
  <si>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</si>
  <si>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</si>
  <si>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</si>
  <si>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</si>
  <si>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</si>
  <si>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</si>
  <si>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</si>
  <si>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</si>
  <si>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</si>
  <si>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</si>
  <si>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</si>
  <si>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</si>
  <si>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</si>
  <si>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</si>
  <si>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</si>
  <si>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</si>
  <si>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</si>
  <si>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</si>
  <si>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</si>
  <si>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</si>
  <si>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</si>
  <si>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</si>
  <si>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</si>
  <si>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</si>
  <si>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</si>
  <si>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</si>
  <si>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</si>
  <si>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</si>
  <si>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</si>
  <si>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</si>
  <si>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</si>
  <si>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</si>
  <si>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</si>
  <si>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</si>
  <si>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</si>
  <si>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</si>
  <si>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</si>
  <si>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</si>
  <si>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</si>
  <si>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</si>
  <si>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</si>
  <si>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</si>
  <si>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</si>
  <si>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</si>
  <si>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</si>
  <si>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</si>
  <si>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</si>
  <si>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</si>
  <si>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</si>
  <si>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</si>
  <si>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</si>
  <si>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</si>
  <si>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</si>
  <si>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</si>
  <si>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</si>
  <si>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</si>
  <si>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</si>
  <si>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</si>
  <si>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</si>
  <si>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</si>
  <si>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</si>
  <si>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</si>
  <si>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</si>
  <si>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</si>
  <si>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</si>
  <si>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</si>
  <si>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</si>
  <si>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</si>
  <si>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</si>
  <si>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</si>
  <si>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</si>
  <si>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</si>
  <si>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</si>
  <si>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</si>
  <si>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</si>
  <si>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</si>
  <si>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</si>
  <si>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</si>
  <si>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</si>
  <si>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</si>
  <si>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</si>
  <si>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</si>
  <si>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</si>
  <si>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</si>
  <si>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</si>
  <si>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</si>
  <si>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</si>
  <si>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</si>
  <si>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</si>
  <si>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</si>
  <si>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</si>
  <si>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</si>
  <si>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</si>
  <si>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</si>
  <si>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</si>
  <si>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</si>
  <si>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</si>
  <si>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</si>
  <si>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</si>
  <si>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</si>
  <si>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</si>
  <si>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</si>
  <si>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</si>
  <si>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</si>
  <si>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</si>
  <si>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</si>
  <si>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</si>
  <si>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</si>
  <si>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</si>
  <si>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</si>
  <si>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</si>
  <si>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</si>
  <si>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</si>
  <si>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</si>
  <si>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</si>
  <si>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</si>
  <si>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</si>
  <si>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</si>
  <si>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</si>
  <si>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</si>
  <si>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</si>
  <si>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</si>
  <si>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</si>
  <si>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</si>
  <si>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</si>
  <si>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</si>
  <si>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</si>
  <si>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</si>
  <si>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</si>
  <si>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</si>
  <si>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</si>
  <si>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</si>
  <si>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</si>
  <si>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</si>
  <si>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</si>
  <si>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</si>
  <si>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</si>
  <si>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</si>
  <si>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</si>
  <si>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</si>
  <si>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</si>
  <si>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</si>
  <si>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</si>
  <si>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</si>
  <si>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</si>
  <si>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</si>
  <si>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</si>
  <si>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</si>
  <si>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</si>
  <si>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</si>
  <si>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</si>
  <si>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</si>
  <si>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</si>
  <si>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</si>
  <si>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</si>
  <si>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</si>
  <si>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</si>
  <si>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</si>
  <si>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</si>
  <si>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</si>
  <si>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</si>
  <si>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</si>
  <si>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</si>
  <si>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</si>
  <si>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</si>
  <si>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</si>
  <si>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</si>
  <si>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</si>
  <si>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</si>
  <si>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</si>
  <si>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</si>
  <si>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</si>
  <si>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</si>
  <si>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</si>
  <si>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</si>
  <si>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</si>
  <si>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</si>
  <si>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</si>
  <si>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</si>
  <si>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</si>
  <si>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</si>
  <si>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</si>
  <si>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</si>
  <si>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</si>
  <si>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</si>
  <si>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</si>
  <si>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</si>
  <si>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</si>
  <si>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</si>
  <si>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</si>
  <si>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</si>
  <si>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</si>
  <si>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</si>
  <si>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</si>
  <si>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</si>
  <si>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</si>
  <si>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</si>
  <si>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</si>
  <si>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</si>
  <si>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</si>
  <si>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</si>
  <si>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</si>
  <si>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</si>
  <si>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</si>
  <si>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</si>
  <si>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</si>
  <si>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</si>
  <si>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</si>
  <si>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</si>
  <si>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</si>
  <si>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</si>
  <si>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</si>
  <si>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</si>
  <si>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</si>
  <si>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</si>
  <si>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</si>
  <si>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</si>
  <si>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</si>
  <si>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</si>
  <si>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</si>
  <si>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</si>
  <si>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</si>
  <si>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</si>
  <si>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</si>
  <si>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</si>
  <si>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</si>
  <si>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</si>
  <si>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</si>
  <si>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</si>
  <si>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</si>
  <si>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</si>
  <si>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</si>
  <si>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</si>
  <si>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</si>
  <si>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</si>
  <si>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</si>
  <si>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</si>
  <si>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</si>
  <si>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</si>
  <si>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</si>
  <si>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</si>
  <si>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</si>
  <si>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</si>
  <si>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</si>
  <si>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</si>
  <si>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</si>
  <si>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</si>
  <si>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</si>
  <si>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</si>
  <si>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</si>
  <si>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</si>
  <si>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</si>
  <si>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</si>
  <si>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</si>
  <si>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</si>
  <si>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</si>
  <si>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</si>
  <si>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</si>
  <si>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</si>
  <si>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</si>
  <si>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</si>
  <si>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</si>
  <si>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</si>
  <si>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</si>
  <si>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</si>
  <si>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</si>
  <si>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</si>
  <si>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</si>
  <si>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</si>
  <si>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</si>
  <si>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</si>
  <si>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</si>
  <si>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</si>
  <si>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</si>
  <si>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</si>
  <si>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</si>
  <si>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</si>
  <si>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</si>
  <si>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</si>
  <si>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</si>
  <si>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</si>
  <si>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</si>
  <si>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</si>
  <si>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</si>
  <si>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</si>
  <si>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</si>
  <si>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</si>
  <si>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</si>
  <si>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</si>
  <si>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</si>
  <si>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</si>
  <si>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</si>
  <si>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</si>
  <si>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</si>
  <si>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</si>
  <si>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</si>
  <si>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</si>
  <si>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</si>
  <si>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</si>
  <si>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</si>
  <si>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</si>
  <si>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</si>
  <si>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</si>
  <si>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</si>
  <si>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</si>
  <si>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</si>
  <si>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</si>
  <si>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</si>
  <si>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</si>
  <si>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</si>
  <si>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</si>
  <si>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</si>
  <si>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</si>
  <si>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</si>
  <si>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</si>
  <si>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</si>
  <si>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</si>
  <si>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</si>
  <si>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</si>
  <si>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</si>
  <si>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</si>
  <si>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</si>
  <si>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</si>
  <si>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</si>
  <si>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</si>
  <si>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</si>
  <si>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</si>
  <si>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</si>
  <si>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</si>
  <si>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</si>
  <si>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</si>
  <si>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</si>
  <si>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</si>
  <si>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</si>
  <si>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</si>
  <si>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</si>
  <si>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</si>
  <si>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</si>
  <si>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</si>
  <si>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</si>
  <si>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</si>
  <si>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</si>
  <si>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</si>
  <si>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</si>
  <si>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</si>
  <si>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</si>
  <si>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</si>
  <si>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</si>
  <si>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</si>
  <si>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</si>
  <si>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</si>
  <si>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</si>
  <si>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</si>
  <si>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</si>
  <si>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</si>
  <si>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</si>
  <si>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</si>
  <si>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</si>
  <si>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</si>
  <si>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</si>
  <si>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</si>
  <si>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</si>
  <si>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</si>
  <si>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</si>
  <si>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</si>
  <si>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</si>
  <si>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</si>
  <si>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</si>
  <si>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</si>
  <si>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</si>
  <si>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</si>
  <si>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</si>
  <si>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</si>
  <si>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</si>
  <si>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</si>
  <si>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</si>
  <si>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</si>
  <si>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</si>
  <si>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</si>
  <si>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</si>
  <si>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</si>
  <si>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</si>
  <si>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</si>
  <si>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</si>
  <si>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</si>
  <si>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</si>
  <si>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</si>
  <si>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</si>
  <si>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</si>
  <si>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</si>
  <si>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</si>
  <si>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</si>
  <si>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</si>
  <si>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</si>
  <si>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</si>
  <si>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</si>
  <si>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</si>
  <si>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</si>
  <si>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</si>
  <si>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</si>
  <si>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</si>
  <si>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</si>
  <si>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</si>
  <si>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</si>
  <si>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</si>
  <si>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</si>
  <si>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</si>
  <si>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</si>
  <si>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</si>
  <si>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</si>
  <si>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</si>
  <si>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</si>
  <si>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</si>
  <si>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</si>
  <si>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</si>
  <si>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</si>
  <si>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</si>
  <si>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</si>
  <si>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</si>
  <si>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</si>
  <si>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</si>
  <si>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</si>
  <si>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</si>
  <si>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</si>
  <si>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</si>
  <si>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</si>
  <si>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</si>
  <si>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</si>
  <si>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</si>
  <si>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</si>
  <si>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</si>
  <si>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</si>
  <si>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</si>
  <si>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</si>
  <si>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</si>
  <si>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</si>
  <si>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</si>
  <si>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</si>
  <si>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</si>
  <si>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</si>
  <si>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</si>
  <si>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</si>
  <si>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</si>
  <si>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</si>
  <si>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</si>
  <si>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</si>
  <si>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</si>
  <si>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</si>
  <si>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</si>
  <si>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</si>
  <si>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</si>
  <si>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</si>
  <si>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</si>
  <si>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</si>
  <si>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</si>
  <si>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</si>
  <si>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</si>
  <si>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</si>
  <si>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</si>
  <si>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</si>
  <si>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</si>
  <si>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</si>
  <si>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</si>
  <si>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</si>
  <si>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</si>
  <si>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</si>
  <si>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</si>
  <si>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</si>
  <si>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</si>
  <si>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</si>
  <si>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</si>
  <si>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</si>
  <si>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</si>
  <si>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</si>
  <si>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</si>
  <si>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</si>
  <si>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</si>
  <si>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</si>
  <si>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</si>
  <si>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</si>
  <si>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</si>
  <si>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</si>
  <si>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</si>
  <si>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</si>
  <si>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</si>
  <si>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</si>
  <si>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</si>
  <si>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</si>
  <si>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</si>
  <si>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</si>
  <si>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</si>
  <si>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</si>
  <si>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</si>
  <si>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</si>
  <si>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</si>
  <si>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</si>
  <si>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</si>
  <si>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</si>
  <si>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</si>
  <si>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</si>
  <si>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</si>
  <si>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</si>
  <si>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</si>
  <si>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</si>
  <si>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</si>
  <si>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</si>
  <si>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</si>
  <si>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</si>
  <si>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</si>
  <si>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</si>
  <si>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</si>
  <si>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</si>
  <si>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</si>
  <si>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</si>
  <si>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</si>
  <si>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</si>
  <si>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</si>
  <si>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</si>
  <si>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</si>
  <si>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</si>
  <si>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</si>
  <si>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</si>
  <si>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</si>
  <si>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</si>
  <si>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</si>
  <si>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</si>
  <si>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</si>
  <si>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</si>
  <si>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</si>
  <si>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</si>
  <si>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</si>
  <si>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</si>
  <si>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</si>
  <si>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</si>
  <si>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</si>
  <si>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</si>
  <si>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</si>
  <si>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</si>
  <si>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</si>
  <si>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</si>
  <si>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</si>
  <si>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</si>
  <si>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</si>
  <si>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</si>
  <si>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</si>
  <si>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</si>
  <si>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</si>
  <si>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</si>
  <si>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</si>
  <si>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</si>
  <si>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</si>
  <si>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</si>
  <si>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</si>
  <si>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</si>
  <si>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</si>
  <si>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</si>
  <si>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</si>
  <si>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</si>
  <si>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</si>
  <si>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</si>
  <si>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</si>
  <si>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</si>
  <si>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</si>
  <si>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</si>
  <si>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</si>
  <si>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</si>
  <si>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</si>
  <si>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</si>
  <si>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</si>
  <si>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</si>
  <si>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</si>
  <si>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</si>
  <si>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</si>
  <si>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</si>
  <si>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</si>
  <si>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</si>
  <si>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</si>
  <si>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</si>
  <si>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</si>
  <si>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</si>
  <si>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</si>
  <si>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</si>
  <si>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</si>
  <si>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</si>
  <si>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</si>
  <si>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</si>
  <si>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</si>
  <si>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</si>
  <si>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</si>
  <si>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</si>
  <si>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</si>
  <si>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</si>
  <si>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</si>
  <si>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</si>
  <si>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</si>
  <si>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</si>
  <si>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</si>
  <si>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</si>
  <si>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</si>
  <si>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</si>
  <si>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</si>
  <si>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</si>
  <si>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</si>
  <si>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</si>
  <si>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</si>
  <si>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</si>
  <si>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</si>
  <si>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</si>
  <si>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</si>
  <si>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</si>
  <si>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</si>
  <si>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</si>
  <si>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</si>
  <si>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</si>
  <si>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</si>
  <si>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</si>
  <si>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</si>
  <si>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</si>
  <si>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</si>
  <si>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</si>
  <si>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</si>
  <si>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</si>
  <si>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</si>
  <si>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</si>
  <si>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</si>
  <si>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</si>
  <si>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</si>
  <si>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</si>
  <si>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</si>
  <si>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</si>
  <si>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</si>
  <si>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</si>
  <si>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</si>
  <si>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</si>
  <si>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</si>
  <si>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</si>
  <si>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</si>
  <si>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</si>
  <si>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</si>
  <si>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</si>
  <si>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</si>
  <si>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</si>
  <si>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</si>
  <si>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</si>
  <si>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</si>
  <si>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</si>
  <si>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</si>
  <si>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</si>
  <si>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</si>
  <si>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</si>
  <si>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</si>
  <si>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</si>
  <si>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</si>
  <si>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</si>
  <si>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</si>
  <si>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</si>
  <si>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</si>
  <si>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</si>
  <si>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</si>
  <si>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</si>
  <si>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</si>
  <si>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</si>
  <si>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</si>
  <si>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</si>
  <si>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</si>
  <si>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</si>
  <si>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</si>
  <si>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</si>
  <si>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</si>
  <si>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</si>
  <si>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</si>
  <si>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</si>
  <si>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</si>
  <si>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</si>
  <si>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</si>
  <si>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</si>
  <si>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</si>
  <si>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</si>
  <si>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</si>
  <si>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</si>
  <si>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</si>
  <si>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</si>
  <si>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</si>
  <si>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</si>
  <si>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</si>
  <si>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</si>
  <si>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</si>
  <si>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</si>
  <si>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</si>
  <si>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</si>
  <si>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</si>
  <si>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</si>
  <si>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</si>
  <si>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</si>
  <si>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</si>
  <si>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</si>
  <si>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</si>
  <si>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</si>
  <si>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</si>
  <si>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</si>
  <si>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</si>
  <si>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</si>
  <si>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</si>
  <si>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</si>
  <si>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</si>
  <si>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</si>
  <si>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</si>
  <si>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</si>
  <si>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</si>
  <si>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</si>
  <si>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</si>
  <si>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</si>
  <si>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</si>
  <si>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</si>
  <si>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</si>
  <si>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</si>
  <si>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</si>
  <si>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</si>
  <si>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</si>
  <si>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</si>
  <si>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</si>
  <si>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</si>
  <si>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</si>
  <si>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</si>
  <si>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</si>
  <si>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</si>
  <si>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</si>
  <si>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</si>
  <si>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</si>
  <si>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</si>
  <si>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</si>
  <si>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</si>
  <si>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</si>
  <si>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</si>
  <si>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</si>
  <si>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</si>
  <si>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</si>
  <si>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</si>
  <si>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</si>
  <si>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</si>
  <si>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</si>
  <si>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</si>
  <si>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</si>
  <si>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</si>
  <si>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</si>
  <si>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</si>
  <si>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</si>
  <si>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</si>
  <si>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</si>
  <si>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</si>
  <si>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</si>
  <si>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</si>
  <si>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</si>
  <si>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</si>
  <si>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</si>
  <si>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</si>
  <si>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</si>
  <si>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</si>
  <si>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</si>
  <si>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</si>
  <si>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</si>
  <si>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</si>
  <si>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</si>
  <si>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</si>
  <si>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</si>
  <si>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</si>
  <si>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</si>
  <si>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</si>
  <si>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</si>
  <si>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</si>
  <si>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</si>
  <si>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</si>
  <si>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</si>
  <si>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</si>
  <si>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</si>
  <si>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</si>
  <si>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</si>
  <si>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</si>
  <si>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</si>
  <si>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</si>
  <si>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</si>
  <si>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</si>
  <si>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</si>
  <si>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</si>
  <si>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</si>
  <si>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</si>
  <si>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</si>
  <si>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</si>
  <si>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</si>
  <si>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</si>
  <si>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</si>
  <si>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</si>
  <si>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</si>
  <si>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</si>
  <si>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</si>
  <si>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</si>
  <si>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</si>
  <si>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</si>
  <si>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</si>
  <si>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</si>
  <si>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</si>
  <si>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</si>
  <si>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</si>
  <si>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</si>
  <si>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</si>
  <si>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</si>
  <si>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</si>
  <si>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</si>
  <si>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</si>
  <si>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</si>
  <si>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</si>
  <si>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</si>
  <si>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</si>
  <si>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</si>
  <si>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</si>
  <si>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</si>
  <si>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</si>
  <si>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</si>
  <si>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</si>
  <si>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</si>
  <si>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</si>
  <si>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</si>
  <si>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</si>
  <si>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</si>
  <si>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</si>
  <si>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</si>
  <si>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</si>
  <si>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</si>
  <si>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</si>
  <si>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</si>
  <si>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</si>
  <si>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</si>
  <si>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</si>
  <si>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</si>
  <si>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</si>
  <si>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</si>
  <si>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</si>
  <si>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</si>
  <si>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</si>
  <si>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</si>
  <si>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</si>
  <si>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</si>
  <si>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</si>
  <si>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</si>
  <si>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</si>
  <si>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</si>
  <si>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</si>
  <si>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</si>
  <si>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</si>
  <si>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</si>
  <si>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</si>
  <si>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</si>
  <si>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</si>
  <si>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</si>
  <si>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</si>
  <si>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</si>
  <si>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</si>
  <si>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</si>
  <si>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</si>
  <si>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</si>
  <si>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</si>
  <si>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</si>
  <si>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</si>
  <si>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</si>
  <si>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</si>
  <si>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</si>
  <si>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</si>
  <si>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</si>
  <si>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</si>
  <si>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</si>
  <si>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</si>
  <si>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</si>
  <si>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</si>
  <si>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</si>
  <si>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</si>
  <si>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</si>
  <si>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</si>
  <si>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</si>
  <si>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</si>
  <si>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</si>
  <si>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</si>
  <si>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</si>
  <si>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</si>
  <si>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</si>
  <si>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</si>
  <si>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</si>
  <si>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</si>
  <si>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</si>
  <si>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</si>
  <si>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</si>
  <si>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</si>
  <si>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</si>
  <si>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</si>
  <si>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</si>
  <si>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</si>
  <si>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</si>
  <si>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</si>
  <si>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</si>
  <si>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</si>
  <si>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</si>
  <si>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</si>
  <si>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</si>
  <si>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</si>
  <si>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</si>
  <si>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</si>
  <si>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</si>
  <si>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</si>
  <si>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</si>
  <si>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</si>
  <si>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</si>
  <si>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</si>
  <si>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</si>
  <si>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</si>
  <si>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</si>
  <si>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</si>
  <si>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</si>
  <si>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</si>
  <si>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</si>
  <si>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</si>
  <si>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</si>
  <si>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</si>
  <si>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</si>
  <si>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</si>
  <si>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</si>
  <si>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</si>
  <si>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</si>
  <si>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</si>
  <si>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</si>
  <si>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</si>
  <si>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</si>
  <si>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</si>
  <si>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</si>
  <si>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</si>
  <si>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</si>
  <si>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</si>
  <si>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</si>
  <si>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</si>
  <si>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</si>
  <si>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</si>
  <si>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</si>
  <si>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</si>
  <si>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</si>
  <si>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</si>
  <si>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</si>
  <si>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</si>
  <si>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</si>
  <si>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</si>
  <si>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</si>
  <si>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</si>
  <si>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</si>
  <si>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</si>
  <si>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</si>
  <si>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</si>
  <si>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</si>
  <si>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</si>
  <si>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</si>
  <si>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</si>
  <si>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</si>
  <si>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</si>
  <si>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</si>
  <si>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</si>
  <si>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</si>
  <si>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</si>
  <si>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</si>
  <si>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</si>
  <si>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</si>
  <si>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</si>
  <si>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</si>
  <si>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</si>
  <si>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</si>
  <si>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</si>
  <si>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</si>
  <si>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</si>
  <si>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</si>
  <si>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</si>
  <si>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</si>
  <si>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</si>
  <si>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</si>
  <si>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</si>
  <si>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</si>
  <si>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</si>
  <si>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</si>
  <si>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</si>
  <si>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</si>
  <si>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</si>
  <si>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</si>
  <si>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</si>
  <si>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</si>
  <si>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</si>
  <si>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</si>
  <si>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</si>
  <si>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</si>
  <si>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</si>
  <si>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</si>
  <si>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</si>
  <si>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</si>
  <si>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</si>
  <si>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</si>
  <si>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</si>
  <si>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</si>
  <si>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</si>
  <si>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</si>
  <si>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</si>
  <si>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</si>
  <si>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</si>
  <si>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</si>
  <si>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</si>
  <si>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</si>
  <si>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</si>
  <si>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</si>
  <si>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</si>
  <si>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</si>
  <si>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</si>
  <si>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</si>
  <si>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</si>
  <si>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</si>
  <si>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</si>
  <si>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</si>
  <si>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</si>
  <si>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</si>
  <si>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</si>
  <si>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</si>
  <si>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</si>
  <si>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</si>
  <si>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</si>
  <si>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</si>
  <si>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</si>
  <si>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</si>
  <si>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</si>
  <si>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</si>
  <si>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</si>
  <si>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</si>
  <si>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</si>
  <si>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</si>
  <si>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</si>
  <si>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</si>
  <si>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</si>
  <si>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</si>
  <si>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</si>
  <si>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</si>
  <si>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</si>
  <si>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</si>
  <si>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</si>
  <si>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</si>
  <si>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</si>
  <si>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</si>
  <si>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</si>
  <si>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</si>
  <si>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</si>
  <si>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</si>
  <si>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</si>
  <si>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</si>
  <si>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</si>
  <si>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</si>
  <si>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</si>
  <si>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</si>
  <si>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</si>
  <si>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</si>
  <si>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</si>
  <si>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</si>
  <si>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</si>
  <si>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</si>
  <si>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</si>
  <si>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</si>
  <si>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</si>
  <si>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</si>
  <si>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</si>
  <si>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</si>
  <si>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</si>
  <si>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</si>
  <si>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</si>
  <si>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</si>
  <si>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</si>
  <si>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</si>
  <si>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</si>
  <si>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</si>
  <si>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</si>
  <si>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</si>
  <si>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</si>
  <si>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</si>
  <si>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</si>
  <si>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</si>
  <si>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</si>
  <si>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</si>
  <si>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</si>
  <si>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</si>
  <si>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</si>
  <si>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</si>
  <si>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</si>
  <si>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</si>
  <si>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</si>
  <si>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</si>
  <si>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</si>
  <si>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</si>
  <si>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</si>
  <si>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</si>
  <si>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</si>
  <si>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</si>
  <si>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</si>
  <si>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</si>
  <si>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</si>
  <si>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</si>
  <si>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</si>
  <si>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</si>
  <si>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</si>
  <si>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</si>
  <si>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</si>
  <si>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</si>
  <si>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</si>
  <si>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</si>
  <si>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</si>
  <si>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</si>
  <si>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</si>
  <si>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</si>
  <si>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</si>
  <si>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</si>
  <si>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</si>
  <si>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</si>
  <si>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</si>
  <si>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</si>
  <si>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</si>
  <si>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</si>
  <si>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</si>
  <si>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</si>
  <si>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</si>
  <si>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</si>
  <si>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</si>
  <si>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</si>
  <si>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</si>
  <si>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</si>
  <si>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</si>
  <si>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</si>
  <si>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</si>
  <si>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</si>
  <si>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</si>
  <si>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</si>
  <si>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</si>
  <si>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</si>
  <si>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</si>
  <si>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</si>
  <si>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</si>
  <si>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</si>
  <si>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</si>
  <si>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</si>
  <si>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</si>
  <si>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</si>
  <si>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</si>
  <si>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</si>
  <si>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</si>
  <si>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</si>
  <si>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</si>
  <si>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</si>
  <si>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</si>
  <si>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</si>
  <si>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</si>
  <si>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</si>
  <si>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</si>
  <si>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</si>
  <si>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</si>
  <si>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</si>
  <si>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</si>
  <si>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</si>
  <si>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</si>
  <si>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</si>
  <si>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</si>
  <si>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</si>
  <si>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</si>
  <si>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</si>
  <si>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</si>
  <si>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</si>
  <si>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</si>
  <si>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</si>
  <si>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</si>
  <si>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</si>
  <si>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</si>
  <si>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</si>
  <si>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</si>
  <si>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</si>
  <si>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</si>
  <si>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</si>
  <si>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</si>
  <si>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</si>
  <si>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</si>
  <si>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</si>
  <si>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</si>
  <si>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</si>
  <si>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</si>
  <si>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</si>
  <si>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</si>
  <si>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</si>
  <si>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</si>
  <si>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</si>
  <si>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</si>
  <si>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</si>
  <si>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</si>
  <si>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</si>
  <si>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</si>
  <si>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</si>
  <si>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</si>
  <si>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</si>
  <si>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</si>
  <si>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</si>
  <si>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</si>
  <si>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</si>
  <si>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</si>
  <si>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</si>
  <si>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</si>
  <si>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</si>
  <si>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</si>
  <si>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</si>
  <si>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</si>
  <si>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</si>
  <si>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</si>
  <si>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</si>
  <si>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</si>
  <si>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</si>
  <si>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</si>
  <si>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</si>
  <si>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</si>
  <si>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</si>
  <si>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</si>
  <si>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</si>
  <si>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</si>
  <si>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</si>
  <si>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</si>
  <si>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</si>
  <si>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</si>
  <si>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</si>
  <si>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</si>
  <si>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</si>
  <si>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</si>
  <si>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</si>
  <si>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</si>
  <si>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</si>
  <si>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</si>
  <si>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</si>
  <si>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</si>
  <si>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</si>
  <si>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</si>
  <si>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</si>
  <si>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</si>
  <si>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</si>
  <si>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</si>
  <si>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</si>
  <si>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</si>
  <si>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</si>
  <si>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</si>
  <si>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</si>
  <si>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</si>
  <si>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</si>
  <si>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</si>
  <si>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</si>
  <si>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</si>
  <si>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</si>
  <si>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</si>
  <si>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</si>
  <si>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</si>
  <si>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</si>
  <si>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</si>
  <si>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</si>
  <si>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</si>
  <si>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</si>
  <si>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</si>
  <si>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</si>
  <si>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</si>
  <si>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</si>
  <si>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</si>
  <si>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</si>
  <si>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</si>
  <si>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</si>
  <si>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</si>
  <si>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</si>
  <si>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</si>
  <si>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</si>
  <si>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</si>
  <si>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</si>
  <si>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</si>
  <si>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</si>
  <si>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</si>
  <si>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</si>
  <si>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</si>
  <si>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</si>
  <si>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</si>
  <si>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</si>
  <si>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</si>
  <si>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</si>
  <si>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</si>
  <si>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</si>
  <si>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</si>
  <si>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</si>
  <si>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</si>
  <si>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</si>
  <si>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</si>
  <si>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</si>
  <si>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</si>
  <si>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</si>
  <si>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</si>
  <si>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</si>
  <si>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</si>
  <si>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</si>
  <si>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</si>
  <si>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</si>
  <si>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</si>
  <si>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</si>
  <si>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</si>
  <si>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</si>
  <si>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</si>
  <si>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</si>
  <si>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</si>
  <si>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</si>
  <si>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</si>
  <si>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</si>
  <si>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</si>
  <si>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</si>
  <si>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</si>
  <si>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</si>
  <si>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</si>
  <si>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</si>
  <si>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</si>
  <si>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</si>
  <si>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</si>
  <si>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</si>
  <si>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</si>
  <si>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</si>
  <si>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</si>
  <si>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</si>
  <si>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</si>
  <si>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</si>
  <si>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</si>
  <si>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</si>
  <si>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</si>
  <si>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</si>
  <si>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</si>
  <si>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</si>
  <si>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</si>
  <si>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</si>
  <si>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</si>
  <si>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</si>
  <si>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</si>
  <si>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</si>
  <si>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</si>
  <si>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</si>
  <si>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</si>
  <si>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</si>
  <si>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</si>
  <si>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</si>
  <si>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</si>
  <si>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</si>
  <si>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</si>
  <si>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</si>
  <si>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</si>
  <si>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</si>
  <si>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</si>
  <si>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</si>
  <si>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</si>
  <si>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</si>
  <si>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</si>
  <si>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</si>
  <si>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</si>
  <si>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</si>
  <si>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</si>
  <si>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</si>
  <si>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</si>
  <si>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</si>
  <si>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</si>
  <si>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</si>
  <si>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</si>
  <si>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</si>
  <si>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</si>
  <si>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</si>
  <si>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</si>
  <si>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</si>
  <si>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</si>
  <si>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</si>
  <si>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</si>
  <si>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</si>
  <si>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</si>
  <si>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</si>
  <si>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</si>
  <si>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</si>
  <si>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</si>
  <si>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</si>
  <si>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</si>
  <si>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</si>
  <si>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</si>
  <si>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</si>
  <si>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</si>
  <si>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</si>
  <si>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</si>
  <si>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</si>
  <si>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</si>
  <si>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</si>
  <si>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</si>
  <si>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</si>
  <si>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</si>
  <si>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</si>
  <si>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</si>
  <si>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</si>
  <si>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</si>
  <si>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</si>
  <si>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</si>
  <si>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</si>
  <si>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</si>
  <si>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</si>
  <si>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</si>
  <si>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</si>
  <si>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</si>
  <si>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</si>
  <si>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</si>
  <si>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</si>
  <si>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</si>
  <si>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</si>
  <si>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</si>
  <si>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</si>
  <si>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</si>
  <si>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</si>
  <si>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</si>
  <si>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</si>
  <si>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</si>
  <si>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</si>
  <si>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</si>
  <si>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</si>
  <si>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</si>
  <si>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</si>
  <si>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</si>
  <si>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</si>
  <si>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</si>
  <si>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</si>
  <si>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</si>
  <si>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</si>
  <si>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</si>
  <si>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</si>
  <si>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</si>
  <si>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</si>
  <si>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</si>
  <si>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</si>
  <si>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</si>
  <si>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</si>
  <si>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</si>
  <si>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</si>
  <si>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</si>
  <si>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</si>
  <si>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</si>
  <si>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</si>
  <si>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</si>
  <si>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</si>
  <si>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</si>
  <si>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</si>
  <si>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</si>
  <si>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</si>
  <si>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</si>
  <si>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</si>
  <si>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</si>
  <si>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</si>
  <si>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</si>
  <si>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</si>
  <si>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</si>
  <si>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</si>
  <si>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</si>
  <si>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</si>
  <si>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</si>
  <si>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</si>
  <si>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</si>
  <si>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</si>
  <si>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</si>
  <si>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</si>
  <si>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</si>
  <si>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</si>
  <si>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</si>
  <si>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</si>
  <si>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</si>
  <si>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</si>
  <si>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</si>
  <si>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</si>
  <si>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</si>
  <si>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</si>
  <si>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</si>
  <si>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</si>
  <si>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</si>
  <si>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</si>
  <si>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</si>
  <si>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</si>
  <si>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</si>
  <si>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</si>
  <si>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</si>
  <si>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</si>
  <si>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</si>
  <si>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</si>
  <si>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</si>
  <si>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</si>
  <si>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</si>
  <si>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</si>
  <si>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</si>
  <si>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</si>
  <si>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</si>
  <si>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</si>
  <si>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</si>
  <si>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</si>
  <si>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</si>
  <si>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</si>
  <si>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</si>
  <si>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</si>
  <si>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</si>
  <si>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</si>
  <si>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</si>
  <si>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</si>
  <si>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</si>
  <si>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</si>
  <si>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</si>
  <si>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</si>
  <si>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</si>
  <si>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</si>
  <si>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</si>
  <si>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</si>
  <si>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</si>
  <si>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</si>
  <si>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</si>
  <si>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</si>
  <si>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</si>
  <si>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</si>
  <si>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</si>
  <si>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</si>
  <si>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</si>
  <si>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</si>
  <si>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</si>
  <si>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</si>
  <si>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</si>
  <si>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</si>
  <si>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</si>
  <si>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</si>
  <si>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</si>
  <si>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</si>
  <si>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</si>
  <si>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</si>
  <si>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</si>
  <si>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</si>
  <si>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</si>
  <si>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</si>
  <si>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</si>
  <si>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</si>
  <si>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</si>
  <si>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</si>
  <si>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</si>
  <si>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</si>
  <si>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</si>
  <si>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</si>
  <si>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</si>
  <si>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</si>
  <si>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</si>
  <si>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</si>
  <si>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</si>
  <si>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</si>
  <si>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</si>
  <si>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</si>
  <si>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</si>
  <si>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</si>
  <si>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</si>
  <si>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</si>
  <si>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</si>
  <si>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</si>
  <si>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</si>
  <si>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</si>
  <si>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</si>
  <si>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</si>
  <si>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</si>
  <si>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</si>
  <si>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</si>
  <si>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</si>
  <si>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</si>
  <si>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</si>
  <si>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</si>
  <si>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</si>
  <si>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</si>
  <si>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</si>
  <si>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</si>
  <si>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</si>
  <si>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</si>
  <si>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</si>
  <si>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</si>
  <si>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</si>
  <si>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</si>
  <si>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</si>
  <si>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</si>
  <si>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</si>
  <si>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</si>
  <si>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</si>
  <si>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</si>
  <si>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</si>
  <si>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</si>
  <si>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</si>
  <si>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</si>
  <si>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</si>
  <si>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</si>
  <si>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</si>
  <si>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</si>
  <si>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</si>
  <si>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</si>
  <si>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</si>
  <si>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</si>
  <si>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</si>
  <si>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</si>
  <si>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</si>
  <si>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</si>
  <si>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</si>
  <si>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</si>
  <si>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</si>
  <si>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</si>
  <si>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</si>
  <si>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</si>
  <si>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</si>
  <si>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</si>
  <si>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</si>
  <si>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</si>
  <si>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</si>
  <si>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</si>
  <si>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</si>
  <si>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</si>
  <si>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</si>
  <si>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</si>
  <si>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</si>
  <si>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</si>
  <si>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</si>
  <si>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</si>
  <si>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</si>
  <si>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</si>
  <si>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</si>
  <si>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</si>
  <si>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</si>
  <si>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</si>
  <si>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</si>
  <si>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</si>
  <si>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</si>
  <si>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</si>
  <si>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</si>
  <si>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</si>
  <si>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</si>
  <si>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</si>
  <si>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</si>
  <si>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</si>
  <si>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</si>
  <si>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</si>
  <si>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</si>
  <si>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</si>
  <si>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</si>
  <si>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</si>
  <si>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</si>
  <si>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</si>
  <si>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</si>
  <si>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</si>
  <si>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</si>
  <si>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</si>
  <si>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</si>
  <si>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</si>
  <si>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</si>
  <si>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</si>
  <si>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</si>
  <si>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</si>
  <si>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</si>
  <si>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</si>
  <si>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</si>
  <si>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</si>
  <si>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</si>
  <si>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</si>
  <si>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</si>
  <si>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</si>
  <si>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</si>
  <si>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</si>
  <si>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</si>
  <si>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</si>
  <si>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</si>
  <si>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</si>
  <si>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</si>
  <si>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</si>
  <si>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</si>
  <si>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</si>
  <si>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</si>
  <si>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</si>
  <si>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</si>
  <si>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</si>
  <si>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</si>
  <si>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</si>
  <si>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</si>
  <si>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</si>
  <si>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</si>
  <si>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</si>
  <si>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</si>
  <si>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</si>
  <si>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</si>
  <si>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</si>
  <si>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</si>
  <si>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</si>
  <si>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</si>
  <si>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</si>
  <si>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</si>
  <si>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</si>
  <si>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</si>
  <si>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</si>
  <si>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</si>
  <si>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</si>
  <si>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</si>
  <si>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</si>
  <si>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</si>
  <si>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</si>
  <si>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</si>
  <si>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</si>
  <si>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</si>
  <si>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</si>
  <si>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</si>
  <si>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</si>
  <si>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</si>
  <si>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</si>
  <si>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</si>
  <si>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</si>
  <si>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</si>
  <si>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</si>
  <si>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</si>
  <si>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</si>
  <si>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</si>
  <si>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</si>
  <si>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</si>
  <si>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</si>
  <si>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</si>
  <si>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</si>
  <si>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</si>
  <si>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</si>
  <si>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</si>
  <si>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</si>
  <si>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</si>
  <si>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</si>
  <si>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</si>
  <si>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</si>
  <si>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</si>
  <si>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</si>
  <si>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</si>
  <si>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</si>
  <si>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</si>
  <si>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</si>
  <si>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</si>
  <si>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</si>
  <si>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</si>
  <si>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</si>
  <si>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</si>
  <si>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</si>
  <si>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</si>
  <si>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</si>
  <si>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</si>
  <si>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</si>
  <si>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</si>
  <si>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</si>
  <si>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</si>
  <si>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</si>
  <si>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</si>
  <si>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</si>
  <si>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</si>
  <si>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</si>
  <si>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</si>
  <si>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</si>
  <si>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</si>
  <si>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</si>
  <si>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</si>
  <si>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</si>
  <si>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</si>
  <si>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</si>
  <si>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</si>
  <si>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</si>
  <si>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</si>
  <si>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</si>
  <si>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</si>
  <si>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</si>
  <si>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</si>
  <si>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</si>
  <si>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</si>
  <si>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</si>
  <si>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</si>
  <si>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</si>
  <si>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</si>
  <si>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</si>
  <si>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</si>
  <si>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</si>
  <si>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</si>
  <si>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</si>
  <si>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</si>
  <si>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</si>
  <si>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</si>
  <si>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</si>
  <si>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</si>
  <si>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</si>
  <si>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</si>
  <si>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</si>
  <si>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</si>
  <si>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</si>
  <si>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</si>
  <si>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</si>
  <si>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</si>
  <si>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</si>
  <si>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</si>
  <si>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</si>
  <si>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</si>
  <si>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</si>
  <si>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</si>
  <si>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</si>
  <si>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</si>
  <si>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</si>
  <si>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</si>
  <si>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</si>
  <si>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</si>
  <si>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</si>
  <si>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</si>
  <si>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</si>
  <si>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</si>
  <si>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</si>
  <si>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</si>
  <si>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</si>
  <si>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</si>
  <si>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</si>
  <si>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</si>
  <si>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</si>
  <si>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</si>
  <si>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</si>
  <si>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</si>
  <si>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</si>
  <si>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</si>
  <si>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</si>
  <si>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</si>
  <si>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</si>
  <si>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</si>
  <si>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</si>
  <si>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</si>
  <si>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</si>
  <si>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</si>
  <si>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</si>
  <si>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</si>
  <si>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</si>
  <si>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</si>
  <si>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</si>
  <si>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</si>
  <si>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</si>
  <si>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</si>
  <si>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</si>
  <si>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</si>
  <si>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</si>
  <si>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</si>
  <si>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</si>
  <si>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</si>
  <si>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</si>
  <si>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</si>
  <si>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</si>
  <si>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</si>
  <si>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</si>
  <si>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</si>
  <si>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</si>
  <si>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</si>
  <si>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</si>
  <si>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</si>
  <si>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</si>
  <si>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</si>
  <si>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</si>
  <si>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</si>
  <si>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</si>
  <si>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</si>
  <si>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</si>
  <si>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</si>
  <si>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</si>
  <si>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</si>
  <si>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</si>
  <si>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</si>
  <si>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</si>
  <si>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</si>
  <si>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</si>
  <si>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</si>
  <si>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</si>
  <si>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</si>
  <si>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</si>
  <si>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</si>
  <si>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</si>
  <si>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</si>
  <si>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</si>
  <si>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</si>
  <si>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</si>
  <si>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</si>
  <si>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</si>
  <si>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</si>
  <si>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</si>
  <si>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</si>
  <si>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</si>
  <si>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</si>
  <si>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</si>
  <si>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</si>
  <si>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</si>
  <si>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</si>
  <si>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</si>
  <si>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</si>
  <si>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</si>
  <si>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</si>
  <si>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</si>
  <si>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</si>
  <si>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</si>
  <si>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</si>
  <si>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</si>
  <si>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</si>
  <si>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</si>
  <si>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</si>
  <si>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</si>
  <si>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</si>
  <si>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</si>
  <si>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</si>
  <si>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</si>
  <si>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</si>
  <si>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</si>
  <si>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</si>
  <si>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</si>
  <si>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</si>
  <si>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</si>
  <si>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</si>
  <si>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</si>
  <si>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</si>
  <si>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</si>
  <si>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</si>
  <si>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</si>
  <si>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</si>
  <si>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</si>
  <si>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</si>
  <si>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</si>
  <si>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</si>
  <si>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</si>
  <si>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</si>
  <si>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</si>
  <si>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</si>
  <si>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</si>
  <si>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</si>
  <si>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</si>
  <si>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</si>
  <si>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</si>
  <si>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</si>
  <si>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</si>
  <si>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</si>
  <si>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</si>
  <si>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</si>
  <si>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</si>
  <si>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</si>
  <si>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</si>
  <si>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</si>
  <si>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</si>
  <si>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</si>
  <si>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</si>
  <si>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</si>
  <si>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</si>
  <si>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</si>
  <si>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</si>
  <si>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</si>
  <si>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</si>
  <si>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</si>
  <si>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</si>
  <si>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</si>
  <si>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</si>
  <si>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</si>
  <si>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</si>
  <si>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</si>
  <si>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</si>
  <si>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</si>
  <si>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</si>
  <si>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</si>
  <si>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</si>
  <si>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</si>
  <si>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</si>
  <si>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</si>
  <si>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</si>
  <si>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</si>
  <si>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</si>
  <si>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</si>
  <si>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</si>
  <si>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</si>
  <si>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</si>
  <si>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</si>
  <si>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</si>
  <si>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</si>
  <si>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</si>
  <si>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</si>
  <si>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</si>
  <si>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</si>
  <si>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</si>
  <si>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</si>
  <si>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</si>
  <si>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</si>
  <si>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</si>
  <si>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</si>
  <si>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</si>
  <si>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</si>
  <si>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</si>
  <si>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</si>
  <si>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</si>
  <si>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</si>
  <si>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</si>
  <si>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</si>
  <si>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</si>
  <si>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</si>
  <si>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</si>
  <si>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</si>
  <si>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</si>
  <si>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</si>
  <si>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</si>
  <si>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</si>
  <si>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</si>
  <si>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</si>
  <si>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</si>
  <si>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</si>
  <si>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</si>
  <si>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</si>
  <si>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</si>
  <si>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</si>
  <si>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</si>
  <si>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</si>
  <si>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</si>
  <si>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</si>
  <si>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</si>
  <si>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</si>
  <si>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</si>
  <si>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</si>
  <si>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</si>
  <si>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</si>
  <si>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</si>
  <si>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</si>
  <si>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</si>
  <si>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</si>
  <si>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</si>
  <si>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</si>
  <si>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</si>
  <si>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</si>
  <si>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</si>
  <si>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</si>
  <si>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</si>
  <si>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</si>
  <si>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</si>
  <si>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</si>
  <si>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</si>
  <si>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</si>
  <si>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</si>
  <si>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</si>
  <si>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</si>
  <si>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</si>
  <si>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</si>
  <si>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</si>
  <si>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</si>
  <si>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</si>
  <si>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</si>
  <si>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</si>
  <si>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</si>
  <si>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</si>
  <si>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</si>
  <si>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</si>
  <si>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</si>
  <si>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</si>
  <si>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</si>
  <si>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</si>
  <si>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</si>
  <si>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</si>
  <si>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</si>
  <si>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</si>
  <si>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</si>
  <si>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</si>
  <si>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</si>
  <si>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</si>
  <si>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</si>
  <si>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</si>
  <si>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</si>
  <si>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</si>
  <si>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</si>
  <si>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</si>
  <si>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</si>
  <si>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</si>
  <si>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</si>
  <si>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</si>
  <si>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</si>
  <si>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</si>
  <si>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</si>
  <si>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</si>
  <si>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</si>
  <si>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</si>
  <si>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</si>
  <si>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</si>
  <si>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</si>
  <si>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</si>
  <si>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</si>
  <si>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</si>
  <si>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</si>
  <si>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</si>
  <si>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</si>
  <si>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</si>
  <si>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</si>
  <si>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</si>
  <si>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</si>
  <si>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</si>
  <si>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</si>
  <si>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</si>
  <si>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</si>
  <si>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</si>
  <si>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</si>
  <si>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</si>
  <si>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</si>
  <si>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</si>
  <si>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</si>
  <si>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</si>
  <si>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</si>
  <si>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</si>
  <si>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</si>
  <si>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</si>
  <si>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</si>
  <si>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</si>
  <si>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</si>
  <si>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</si>
  <si>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</si>
  <si>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</si>
  <si>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</si>
  <si>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</si>
  <si>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</si>
  <si>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</si>
  <si>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</si>
  <si>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</si>
  <si>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</si>
  <si>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</si>
  <si>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</si>
  <si>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</si>
  <si>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</si>
  <si>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</si>
  <si>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</si>
  <si>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</si>
  <si>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</si>
  <si>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</si>
  <si>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</si>
  <si>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</si>
  <si>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</si>
  <si>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</si>
  <si>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</si>
  <si>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</si>
  <si>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</si>
  <si>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</si>
  <si>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</si>
  <si>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</si>
  <si>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</si>
  <si>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</si>
  <si>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</si>
  <si>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</si>
  <si>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</si>
  <si>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</si>
  <si>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</si>
  <si>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</si>
  <si>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</si>
  <si>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</si>
  <si>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</si>
  <si>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</si>
  <si>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</si>
  <si>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</si>
  <si>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</si>
  <si>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</si>
  <si>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</si>
  <si>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</si>
  <si>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</si>
  <si>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</si>
  <si>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</si>
  <si>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</si>
  <si>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</si>
  <si>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</si>
  <si>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</si>
  <si>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</si>
  <si>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</si>
  <si>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</si>
  <si>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</si>
  <si>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</si>
  <si>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</si>
  <si>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</si>
  <si>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</si>
  <si>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</si>
  <si>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</si>
  <si>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</si>
  <si>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</si>
  <si>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</si>
  <si>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</si>
  <si>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</si>
  <si>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</si>
  <si>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</si>
  <si>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</si>
  <si>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</si>
  <si>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</si>
  <si>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</si>
  <si>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</si>
  <si>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</si>
  <si>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</si>
  <si>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</si>
  <si>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</si>
  <si>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</si>
  <si>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</si>
  <si>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</si>
  <si>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</si>
  <si>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</si>
  <si>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</si>
  <si>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</si>
  <si>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</si>
  <si>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</si>
  <si>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</si>
  <si>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</si>
  <si>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</si>
  <si>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</si>
  <si>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</si>
  <si>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</si>
  <si>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</si>
  <si>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</si>
  <si>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</si>
  <si>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</si>
  <si>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</si>
  <si>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</si>
  <si>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</si>
  <si>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</si>
  <si>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</si>
  <si>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</si>
  <si>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</si>
  <si>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</si>
  <si>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</si>
  <si>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</si>
  <si>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</si>
  <si>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</si>
  <si>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</si>
  <si>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</si>
  <si>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</si>
  <si>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</si>
  <si>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</si>
  <si>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</si>
  <si>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</si>
  <si>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</si>
  <si>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</si>
  <si>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</si>
  <si>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</si>
  <si>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</si>
  <si>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</si>
  <si>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</si>
  <si>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</si>
  <si>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</si>
  <si>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</si>
  <si>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</si>
  <si>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</si>
  <si>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</si>
  <si>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</si>
  <si>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</si>
  <si>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</si>
  <si>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</si>
  <si>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</si>
  <si>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</si>
  <si>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</si>
  <si>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</si>
  <si>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</si>
  <si>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</si>
  <si>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</si>
  <si>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</si>
  <si>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</si>
  <si>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</si>
  <si>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</si>
  <si>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</si>
  <si>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</si>
  <si>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</si>
  <si>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</si>
  <si>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</si>
  <si>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</si>
  <si>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</si>
  <si>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</si>
  <si>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</si>
  <si>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</si>
  <si>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</si>
  <si>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</si>
  <si>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</si>
  <si>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</si>
  <si>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</si>
  <si>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</si>
  <si>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</si>
  <si>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</si>
  <si>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</si>
  <si>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</si>
  <si>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</si>
  <si>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</si>
  <si>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</si>
  <si>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</si>
  <si>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</si>
  <si>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</si>
  <si>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</si>
  <si>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</si>
  <si>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</si>
  <si>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</si>
  <si>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</si>
  <si>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</si>
  <si>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</si>
  <si>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</si>
  <si>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</si>
  <si>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</si>
  <si>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</si>
  <si>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</si>
  <si>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</si>
  <si>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</si>
  <si>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</si>
  <si>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</si>
  <si>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</si>
  <si>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</si>
  <si>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</si>
  <si>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</si>
  <si>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</si>
  <si>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</si>
  <si>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</si>
  <si>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</si>
  <si>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</si>
  <si>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</si>
  <si>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</si>
  <si>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</si>
  <si>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</si>
  <si>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</si>
  <si>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</si>
  <si>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</si>
  <si>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</si>
  <si>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</si>
  <si>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</si>
  <si>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</si>
  <si>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</si>
  <si>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</si>
  <si>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</si>
  <si>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</si>
  <si>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</si>
  <si>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</si>
  <si>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</si>
  <si>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</si>
  <si>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</si>
  <si>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</si>
  <si>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</si>
  <si>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</si>
  <si>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</si>
  <si>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</si>
  <si>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</si>
  <si>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</si>
  <si>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</si>
  <si>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</si>
  <si>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</si>
  <si>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</si>
  <si>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</si>
  <si>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</si>
  <si>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</si>
  <si>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</si>
  <si>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</si>
  <si>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</si>
  <si>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</si>
  <si>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</si>
  <si>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</si>
  <si>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</si>
  <si>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</si>
  <si>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</si>
  <si>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</si>
  <si>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</si>
  <si>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</si>
  <si>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</si>
  <si>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</si>
  <si>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</si>
  <si>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</si>
  <si>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</si>
  <si>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</si>
  <si>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</si>
  <si>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</si>
  <si>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</si>
  <si>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</si>
  <si>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</si>
  <si>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</si>
  <si>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</si>
  <si>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</si>
  <si>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</si>
  <si>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</si>
  <si>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</si>
  <si>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</si>
  <si>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</si>
  <si>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</si>
  <si>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</si>
  <si>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</si>
  <si>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</si>
  <si>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</si>
  <si>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</si>
  <si>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</si>
  <si>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</si>
  <si>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</si>
  <si>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</si>
  <si>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</si>
  <si>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</si>
  <si>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</si>
  <si>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</si>
  <si>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</si>
  <si>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</si>
  <si>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</si>
  <si>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</si>
  <si>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</si>
  <si>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</si>
  <si>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</si>
  <si>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</si>
  <si>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</si>
  <si>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</si>
  <si>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</si>
  <si>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</si>
  <si>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</si>
  <si>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</si>
  <si>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</si>
  <si>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</si>
  <si>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</si>
  <si>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</si>
  <si>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</si>
  <si>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</si>
  <si>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</si>
  <si>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</si>
  <si>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</si>
  <si>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</si>
  <si>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</si>
  <si>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</si>
  <si>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</si>
  <si>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</si>
  <si>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</si>
  <si>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</si>
  <si>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</si>
  <si>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</si>
  <si>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</si>
  <si>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</si>
  <si>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</si>
  <si>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</si>
  <si>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</si>
  <si>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</si>
  <si>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</si>
  <si>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</si>
  <si>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</si>
  <si>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</si>
  <si>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</si>
  <si>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</si>
  <si>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</si>
  <si>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</si>
  <si>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</si>
  <si>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</si>
  <si>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</si>
  <si>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</si>
  <si>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</si>
  <si>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</si>
  <si>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</si>
  <si>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</si>
  <si>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</si>
  <si>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</si>
  <si>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</si>
  <si>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</si>
  <si>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</si>
  <si>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</si>
  <si>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</si>
  <si>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</si>
  <si>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</si>
  <si>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</si>
  <si>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</si>
  <si>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</si>
  <si>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</si>
  <si>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</si>
  <si>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</si>
  <si>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</si>
  <si>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</si>
  <si>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</si>
  <si>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</si>
  <si>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</si>
  <si>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</si>
  <si>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</si>
  <si>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</si>
  <si>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</si>
  <si>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</si>
  <si>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</si>
  <si>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</si>
  <si>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</si>
  <si>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</si>
  <si>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</si>
  <si>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</si>
  <si>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</si>
  <si>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</si>
  <si>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</si>
  <si>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</si>
  <si>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</si>
  <si>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</si>
  <si>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</si>
  <si>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</si>
  <si>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</si>
  <si>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</si>
  <si>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</si>
  <si>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</si>
  <si>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</si>
  <si>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</si>
  <si>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</si>
  <si>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</si>
  <si>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</si>
  <si>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</si>
  <si>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</si>
  <si>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</si>
  <si>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</si>
  <si>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</si>
  <si>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</si>
  <si>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</si>
  <si>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</si>
  <si>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</si>
  <si>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</si>
  <si>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</si>
  <si>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</si>
  <si>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</si>
  <si>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</si>
  <si>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</si>
  <si>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</si>
  <si>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</si>
  <si>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</si>
  <si>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</si>
  <si>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</si>
  <si>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</si>
  <si>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</si>
  <si>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</si>
  <si>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</si>
  <si>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</si>
  <si>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</si>
  <si>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</si>
  <si>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</si>
  <si>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</si>
  <si>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</si>
  <si>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</si>
  <si>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</si>
  <si>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</si>
  <si>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</si>
  <si>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</si>
  <si>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</si>
  <si>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</si>
  <si>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</si>
  <si>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</si>
  <si>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</si>
  <si>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</si>
  <si>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</si>
  <si>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</si>
  <si>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</si>
  <si>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</si>
  <si>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</si>
  <si>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</si>
  <si>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</si>
  <si>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</si>
  <si>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</si>
  <si>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</si>
  <si>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</si>
  <si>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</si>
  <si>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</si>
  <si>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</si>
  <si>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</si>
  <si>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</si>
  <si>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</si>
  <si>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</si>
  <si>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</si>
  <si>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</si>
  <si>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</si>
  <si>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</si>
  <si>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</si>
  <si>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</si>
  <si>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</si>
  <si>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</si>
  <si>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</si>
  <si>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</si>
  <si>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</si>
  <si>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</si>
  <si>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</si>
  <si>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</si>
  <si>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</si>
  <si>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</si>
  <si>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</si>
  <si>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</si>
  <si>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</si>
  <si>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</si>
  <si>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</si>
  <si>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</si>
  <si>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</si>
  <si>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</si>
  <si>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</si>
  <si>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</si>
  <si>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</si>
  <si>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</si>
  <si>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</si>
  <si>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</si>
  <si>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</si>
  <si>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</si>
  <si>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</si>
  <si>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</si>
  <si>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</si>
  <si>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</si>
  <si>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</si>
  <si>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</si>
  <si>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</si>
  <si>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</si>
  <si>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</si>
  <si>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</si>
  <si>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</si>
  <si>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</si>
  <si>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</si>
  <si>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</si>
  <si>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</si>
  <si>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</si>
  <si>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</si>
  <si>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</si>
  <si>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</si>
  <si>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</si>
  <si>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</si>
  <si>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</si>
  <si>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</si>
  <si>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</si>
  <si>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</si>
  <si>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</si>
  <si>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</si>
  <si>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</si>
  <si>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</si>
  <si>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</si>
  <si>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</si>
  <si>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</si>
  <si>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</si>
  <si>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</si>
  <si>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</si>
  <si>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</si>
  <si>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</si>
  <si>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</si>
  <si>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</si>
  <si>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</si>
  <si>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</si>
  <si>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</si>
  <si>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</si>
  <si>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</si>
  <si>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</si>
  <si>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</si>
  <si>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</si>
  <si>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</si>
  <si>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</si>
  <si>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</si>
  <si>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</si>
  <si>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</si>
  <si>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</si>
  <si>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</si>
  <si>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</si>
  <si>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</si>
  <si>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</si>
  <si>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</si>
  <si>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</si>
  <si>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</si>
  <si>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</si>
  <si>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</si>
  <si>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</si>
  <si>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</si>
  <si>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</si>
  <si>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</si>
  <si>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</si>
  <si>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</si>
  <si>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</si>
  <si>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</si>
  <si>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</si>
  <si>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</si>
  <si>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</si>
  <si>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</si>
  <si>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</si>
  <si>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</si>
  <si>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</si>
  <si>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</si>
  <si>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</si>
  <si>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</si>
  <si>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</si>
  <si>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</si>
  <si>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</si>
  <si>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</si>
  <si>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</si>
  <si>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</si>
  <si>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</si>
  <si>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</si>
  <si>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</si>
  <si>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</si>
  <si>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</si>
  <si>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</si>
  <si>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</si>
  <si>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</si>
  <si>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</si>
  <si>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</si>
  <si>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</si>
  <si>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</si>
  <si>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</si>
  <si>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</si>
  <si>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</si>
  <si>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</si>
  <si>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</si>
  <si>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</si>
  <si>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</si>
  <si>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</si>
  <si>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</si>
  <si>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</si>
  <si>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</si>
  <si>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</si>
  <si>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</si>
  <si>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</si>
  <si>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</si>
  <si>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</si>
  <si>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</si>
  <si>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</si>
  <si>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</si>
  <si>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</si>
  <si>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</si>
  <si>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</si>
  <si>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</si>
  <si>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</si>
  <si>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</si>
  <si>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</si>
  <si>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</si>
  <si>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</si>
  <si>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</si>
  <si>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</si>
  <si>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</si>
  <si>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</si>
  <si>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</si>
  <si>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</si>
  <si>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</si>
  <si>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</si>
  <si>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</si>
  <si>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</si>
  <si>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</si>
  <si>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</si>
  <si>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</si>
  <si>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</si>
  <si>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</si>
  <si>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</si>
  <si>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</si>
  <si>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</si>
  <si>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</si>
  <si>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</si>
  <si>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</si>
  <si>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</si>
  <si>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</si>
  <si>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</si>
  <si>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</si>
  <si>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</si>
  <si>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</si>
  <si>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</si>
  <si>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</si>
  <si>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</si>
  <si>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</si>
  <si>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</si>
  <si>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</si>
  <si>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</si>
  <si>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</si>
  <si>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</si>
  <si>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</si>
  <si>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</si>
  <si>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</si>
  <si>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</si>
  <si>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</si>
  <si>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</si>
  <si>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</si>
  <si>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</si>
  <si>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</si>
  <si>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</si>
  <si>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</si>
  <si>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</si>
  <si>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</si>
  <si>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</si>
  <si>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</si>
  <si>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</si>
  <si>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</si>
  <si>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</si>
  <si>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</si>
  <si>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</si>
  <si>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</si>
  <si>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</si>
  <si>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</si>
  <si>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</si>
  <si>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</si>
  <si>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</si>
  <si>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</si>
  <si>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</si>
  <si>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</si>
  <si>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</si>
  <si>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</si>
  <si>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</si>
  <si>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</si>
  <si>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</si>
  <si>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</si>
  <si>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</si>
  <si>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</si>
  <si>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</si>
  <si>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</si>
  <si>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</si>
  <si>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</si>
  <si>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</si>
  <si>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</si>
  <si>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</si>
  <si>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</si>
  <si>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</si>
  <si>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</si>
  <si>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</si>
  <si>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</si>
  <si>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</si>
  <si>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</si>
  <si>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</si>
  <si>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</si>
  <si>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</si>
  <si>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</si>
  <si>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</si>
  <si>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</si>
  <si>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</si>
  <si>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</si>
  <si>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</si>
  <si>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</si>
  <si>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</si>
  <si>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</si>
  <si>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</si>
  <si>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</si>
  <si>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</si>
  <si>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</si>
  <si>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</si>
  <si>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</si>
  <si>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</si>
  <si>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</si>
  <si>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</si>
  <si>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</si>
  <si>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</si>
  <si>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</si>
  <si>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</si>
  <si>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</si>
  <si>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</si>
  <si>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</si>
  <si>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</si>
  <si>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</si>
  <si>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</si>
  <si>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</si>
  <si>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</si>
  <si>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</si>
  <si>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</si>
  <si>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</si>
  <si>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</si>
  <si>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</si>
  <si>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</si>
  <si>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</si>
  <si>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</si>
  <si>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</si>
  <si>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</si>
  <si>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</si>
  <si>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</si>
  <si>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</si>
  <si>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</si>
  <si>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</si>
  <si>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</si>
  <si>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</si>
  <si>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</si>
  <si>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</si>
  <si>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</si>
  <si>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</si>
  <si>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</si>
  <si>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</si>
  <si>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</si>
  <si>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</si>
  <si>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</si>
  <si>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</si>
  <si>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</si>
  <si>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</si>
  <si>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</si>
  <si>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</si>
  <si>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</si>
  <si>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</si>
  <si>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</si>
  <si>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</si>
  <si>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</si>
  <si>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</si>
  <si>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</si>
  <si>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</si>
  <si>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</si>
  <si>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</si>
  <si>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</si>
  <si>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</si>
  <si>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</si>
  <si>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</si>
  <si>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</si>
  <si>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</si>
  <si>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</si>
  <si>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</si>
  <si>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</si>
  <si>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</si>
  <si>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</si>
  <si>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</si>
  <si>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</si>
  <si>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</si>
  <si>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</si>
  <si>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</si>
  <si>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</si>
  <si>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</si>
  <si>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</si>
  <si>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</si>
  <si>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</si>
  <si>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</si>
  <si>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</si>
  <si>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</si>
  <si>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</si>
  <si>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</si>
  <si>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</si>
  <si>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</si>
  <si>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</si>
  <si>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</si>
  <si>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</si>
  <si>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</si>
  <si>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</si>
  <si>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</si>
  <si>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</si>
  <si>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</si>
  <si>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</si>
  <si>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</si>
  <si>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</si>
  <si>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</si>
  <si>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</si>
  <si>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</si>
  <si>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</si>
  <si>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</si>
  <si>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</si>
  <si>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</si>
  <si>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</si>
  <si>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</si>
  <si>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</si>
  <si>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</si>
  <si>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</si>
  <si>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</si>
  <si>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</si>
  <si>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</si>
  <si>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</si>
  <si>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</si>
  <si>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</si>
  <si>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</si>
  <si>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</si>
  <si>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</si>
  <si>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</si>
  <si>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</si>
  <si>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</si>
  <si>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</si>
  <si>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</si>
  <si>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</si>
  <si>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</si>
  <si>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</si>
  <si>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</si>
  <si>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</si>
  <si>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</si>
  <si>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</si>
  <si>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</si>
  <si>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</si>
  <si>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</si>
  <si>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</si>
  <si>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</si>
  <si>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</si>
  <si>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</si>
  <si>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</si>
  <si>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</si>
  <si>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</si>
  <si>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</si>
  <si>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</si>
  <si>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</si>
  <si>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</si>
  <si>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</si>
  <si>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</si>
  <si>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</si>
  <si>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</si>
  <si>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</si>
  <si>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</si>
  <si>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</si>
  <si>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</si>
  <si>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</si>
  <si>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</si>
  <si>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</si>
  <si>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</si>
  <si>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</si>
  <si>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</si>
  <si>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</si>
  <si>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</si>
  <si>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</si>
  <si>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</si>
  <si>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</si>
  <si>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</si>
  <si>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</si>
  <si>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</si>
  <si>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</si>
  <si>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</si>
  <si>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</si>
  <si>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</si>
  <si>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</si>
  <si>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</si>
  <si>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</si>
  <si>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</si>
  <si>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</si>
  <si>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</si>
  <si>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</si>
  <si>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</si>
  <si>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</si>
  <si>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</si>
  <si>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</si>
  <si>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</si>
  <si>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</si>
  <si>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</si>
  <si>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</si>
  <si>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</si>
  <si>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</si>
  <si>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</si>
  <si>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</si>
  <si>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</si>
  <si>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</si>
  <si>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</si>
  <si>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</si>
  <si>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</si>
  <si>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</si>
  <si>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</si>
  <si>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</si>
  <si>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</si>
  <si>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</si>
  <si>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</si>
  <si>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</si>
  <si>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</si>
  <si>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</si>
  <si>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</si>
  <si>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</si>
  <si>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</si>
  <si>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</si>
  <si>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</si>
  <si>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</si>
  <si>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</si>
  <si>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</si>
  <si>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</si>
  <si>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</si>
  <si>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</si>
  <si>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</si>
  <si>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</si>
  <si>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</si>
  <si>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</si>
  <si>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</si>
  <si>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</si>
  <si>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</si>
  <si>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</si>
  <si>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</si>
  <si>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</si>
  <si>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</si>
  <si>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</si>
  <si>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</si>
  <si>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</si>
  <si>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</si>
  <si>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</si>
  <si>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</si>
  <si>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</si>
  <si>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</si>
  <si>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</si>
  <si>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</si>
  <si>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</si>
  <si>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</si>
  <si>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</si>
  <si>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</si>
  <si>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</si>
  <si>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</si>
  <si>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</si>
  <si>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</si>
  <si>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</si>
  <si>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</si>
  <si>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</si>
  <si>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</si>
  <si>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</si>
  <si>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</si>
  <si>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</si>
  <si>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</si>
  <si>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</si>
  <si>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</si>
  <si>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</si>
  <si>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</si>
  <si>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</si>
  <si>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</si>
  <si>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</si>
  <si>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</si>
  <si>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</si>
  <si>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</si>
  <si>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</si>
  <si>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</si>
  <si>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</si>
  <si>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</si>
  <si>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</si>
  <si>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</si>
  <si>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</si>
  <si>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</si>
  <si>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</si>
  <si>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</si>
  <si>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</si>
  <si>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</si>
  <si>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</si>
  <si>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</si>
  <si>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</si>
  <si>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</si>
  <si>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</si>
  <si>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</si>
  <si>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</si>
  <si>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</si>
  <si>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</si>
  <si>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</si>
  <si>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</si>
  <si>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</si>
  <si>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</si>
  <si>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</si>
  <si>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</si>
  <si>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</si>
  <si>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</si>
  <si>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</si>
  <si>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</si>
  <si>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</si>
  <si>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</si>
  <si>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</si>
  <si>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</si>
  <si>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</si>
  <si>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</si>
  <si>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</si>
  <si>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</si>
  <si>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</si>
  <si>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</si>
  <si>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</si>
  <si>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</si>
  <si>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</si>
  <si>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</si>
  <si>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</si>
  <si>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</si>
  <si>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</si>
  <si>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</si>
  <si>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</si>
  <si>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</si>
  <si>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</si>
  <si>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</si>
  <si>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</si>
  <si>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</si>
  <si>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</si>
  <si>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</si>
  <si>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</si>
  <si>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</si>
  <si>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</si>
  <si>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</si>
  <si>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</si>
  <si>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</si>
  <si>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</si>
  <si>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</si>
  <si>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</si>
  <si>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</si>
  <si>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</si>
  <si>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</si>
  <si>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</si>
  <si>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</si>
  <si>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</si>
  <si>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</si>
  <si>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</si>
  <si>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</si>
  <si>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</si>
  <si>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</si>
  <si>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</si>
  <si>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</si>
  <si>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</si>
  <si>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</si>
  <si>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</si>
  <si>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</si>
  <si>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</si>
  <si>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</si>
  <si>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</si>
  <si>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</si>
  <si>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</si>
  <si>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</si>
  <si>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</si>
  <si>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</si>
  <si>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</si>
  <si>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</si>
  <si>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</si>
  <si>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</si>
  <si>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</si>
  <si>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</si>
  <si>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</si>
  <si>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</si>
  <si>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</si>
  <si>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</si>
  <si>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</si>
  <si>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</si>
  <si>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</si>
  <si>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</si>
  <si>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</si>
  <si>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</si>
  <si>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</si>
  <si>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</si>
  <si>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</si>
  <si>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</si>
  <si>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</si>
  <si>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</si>
  <si>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</si>
  <si>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</si>
  <si>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</si>
  <si>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</si>
  <si>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</si>
  <si>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</si>
  <si>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</si>
  <si>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</si>
  <si>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</si>
  <si>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</si>
  <si>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</si>
  <si>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</si>
  <si>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</si>
  <si>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</si>
  <si>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</si>
  <si>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</si>
  <si>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</si>
  <si>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</si>
  <si>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</si>
  <si>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</si>
  <si>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</si>
  <si>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</si>
  <si>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</si>
  <si>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</si>
  <si>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</si>
  <si>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</si>
  <si>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</si>
  <si>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</si>
  <si>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</si>
  <si>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</si>
  <si>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</si>
  <si>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</si>
  <si>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</si>
  <si>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</si>
  <si>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</si>
  <si>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</si>
  <si>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</si>
  <si>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</si>
  <si>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</si>
  <si>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</si>
  <si>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</si>
  <si>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</si>
  <si>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</si>
  <si>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</si>
  <si>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</si>
  <si>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</si>
  <si>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</si>
  <si>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</si>
  <si>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</si>
  <si>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</si>
  <si>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</si>
  <si>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</si>
  <si>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</si>
  <si>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</si>
  <si>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</si>
  <si>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</si>
  <si>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</si>
  <si>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</si>
  <si>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</si>
  <si>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</si>
  <si>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</si>
  <si>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</si>
  <si>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</si>
  <si>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</si>
  <si>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</si>
  <si>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</si>
  <si>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</si>
  <si>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</si>
  <si>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</si>
  <si>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</si>
  <si>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</si>
  <si>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</si>
  <si>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</si>
  <si>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</si>
  <si>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</si>
  <si>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</si>
  <si>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</si>
  <si>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</si>
  <si>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</si>
  <si>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</si>
  <si>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</si>
  <si>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</si>
  <si>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</si>
  <si>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</si>
  <si>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</si>
  <si>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</si>
  <si>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</si>
  <si>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</si>
  <si>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</si>
  <si>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</si>
  <si>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</si>
  <si>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</si>
  <si>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</si>
  <si>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</si>
  <si>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</si>
  <si>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</si>
  <si>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</si>
  <si>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</si>
  <si>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</si>
  <si>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</si>
  <si>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</si>
  <si>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</si>
  <si>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</si>
  <si>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</si>
  <si>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</si>
  <si>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</si>
  <si>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</si>
  <si>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</si>
  <si>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</si>
  <si>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</si>
  <si>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</si>
  <si>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</si>
  <si>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</si>
  <si>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</si>
  <si>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</si>
  <si>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</si>
  <si>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</si>
  <si>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</si>
  <si>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</si>
  <si>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</si>
  <si>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</si>
  <si>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</si>
  <si>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</si>
  <si>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</si>
  <si>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</si>
  <si>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</si>
  <si>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</si>
  <si>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</si>
  <si>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</si>
  <si>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</si>
  <si>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</si>
  <si>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</si>
  <si>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</si>
  <si>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</si>
  <si>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</si>
  <si>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</si>
  <si>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</si>
  <si>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</si>
  <si>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</si>
  <si>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</si>
  <si>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</si>
  <si>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</si>
  <si>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</si>
  <si>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</si>
  <si>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</si>
  <si>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</si>
  <si>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</si>
  <si>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</si>
  <si>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</si>
  <si>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</si>
  <si>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</si>
  <si>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</si>
  <si>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</si>
  <si>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</si>
  <si>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</si>
  <si>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</si>
  <si>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</si>
  <si>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</si>
  <si>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</si>
  <si>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</si>
  <si>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</si>
  <si>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</si>
  <si>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</si>
  <si>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</si>
  <si>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</si>
  <si>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</si>
  <si>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</si>
  <si>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</si>
  <si>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</si>
  <si>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</si>
  <si>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</si>
  <si>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</si>
  <si>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</si>
  <si>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</si>
  <si>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</si>
  <si>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</si>
  <si>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</si>
  <si>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</si>
  <si>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</si>
  <si>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</si>
  <si>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</si>
  <si>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</si>
  <si>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</si>
  <si>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</si>
  <si>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</si>
  <si>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</si>
  <si>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</si>
  <si>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</si>
  <si>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</si>
  <si>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</si>
  <si>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</si>
  <si>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</si>
  <si>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</si>
  <si>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</si>
  <si>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</si>
  <si>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</si>
  <si>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</si>
  <si>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</si>
  <si>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</si>
  <si>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</si>
  <si>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</si>
  <si>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</si>
  <si>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</si>
  <si>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</si>
  <si>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</si>
  <si>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</si>
  <si>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</si>
  <si>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</si>
  <si>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</si>
  <si>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</si>
  <si>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</si>
  <si>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</si>
  <si>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</si>
  <si>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</si>
  <si>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</si>
  <si>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</si>
  <si>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</si>
  <si>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</si>
  <si>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</si>
  <si>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</si>
  <si>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</si>
  <si>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</si>
  <si>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</si>
  <si>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</si>
  <si>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</si>
  <si>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</si>
  <si>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</si>
  <si>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</si>
  <si>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</si>
  <si>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</si>
  <si>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</si>
  <si>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</si>
  <si>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</si>
  <si>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</si>
  <si>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</si>
  <si>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</si>
  <si>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</si>
  <si>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</si>
  <si>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</si>
  <si>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</si>
  <si>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</si>
  <si>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</si>
  <si>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</si>
  <si>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</si>
  <si>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</si>
  <si>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</si>
  <si>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</si>
  <si>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</si>
  <si>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</si>
  <si>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</si>
  <si>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</si>
  <si>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</si>
  <si>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</si>
  <si>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</si>
  <si>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</si>
  <si>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</si>
  <si>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</si>
  <si>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</si>
  <si>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</si>
  <si>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</si>
  <si>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</si>
  <si>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</si>
  <si>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</si>
  <si>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</si>
  <si>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</si>
  <si>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</si>
  <si>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</si>
  <si>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</si>
  <si>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</si>
  <si>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</si>
  <si>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</si>
  <si>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</si>
  <si>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</si>
  <si>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</si>
  <si>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</si>
  <si>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</si>
  <si>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</si>
  <si>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</si>
  <si>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</si>
  <si>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</si>
  <si>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</si>
  <si>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</si>
  <si>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</si>
  <si>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</si>
  <si>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</si>
  <si>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</si>
  <si>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</si>
  <si>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</si>
  <si>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</si>
  <si>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</si>
  <si>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</si>
  <si>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</si>
  <si>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</si>
  <si>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</si>
  <si>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</si>
  <si>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</si>
  <si>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</si>
  <si>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</si>
  <si>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</si>
  <si>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</si>
  <si>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</si>
  <si>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</si>
  <si>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</si>
  <si>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</si>
  <si>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</si>
  <si>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</si>
  <si>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</si>
  <si>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</si>
  <si>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</si>
  <si>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</si>
  <si>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</si>
  <si>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</si>
  <si>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</si>
  <si>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</si>
  <si>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</si>
  <si>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</si>
  <si>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</si>
  <si>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</si>
  <si>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</si>
  <si>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</si>
  <si>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</si>
  <si>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</si>
  <si>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</si>
  <si>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</si>
  <si>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</si>
  <si>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</si>
  <si>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</si>
  <si>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</si>
  <si>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</si>
  <si>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</si>
  <si>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</si>
  <si>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</si>
  <si>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</si>
  <si>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</si>
  <si>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</si>
  <si>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</si>
  <si>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</si>
  <si>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</si>
  <si>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</si>
  <si>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</si>
  <si>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</si>
  <si>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</si>
  <si>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</si>
  <si>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</si>
  <si>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</si>
  <si>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</si>
  <si>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</si>
  <si>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</si>
  <si>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</si>
  <si>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</si>
  <si>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</si>
  <si>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</si>
  <si>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</si>
  <si>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</si>
  <si>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</si>
  <si>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</si>
  <si>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</si>
  <si>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</si>
  <si>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</si>
  <si>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</si>
  <si>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</si>
  <si>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</si>
  <si>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</si>
  <si>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</si>
  <si>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</si>
  <si>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</si>
  <si>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</si>
  <si>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</si>
  <si>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</si>
  <si>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</si>
  <si>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</si>
  <si>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</si>
  <si>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</si>
  <si>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</si>
  <si>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</si>
  <si>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</si>
  <si>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</si>
  <si>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</si>
  <si>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</si>
  <si>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</si>
  <si>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</si>
  <si>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</si>
  <si>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</si>
  <si>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</si>
  <si>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</si>
  <si>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</si>
  <si>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</si>
  <si>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</si>
  <si>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</si>
  <si>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</si>
  <si>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</si>
  <si>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</si>
  <si>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</si>
  <si>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</si>
  <si>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</si>
  <si>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</si>
  <si>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</si>
  <si>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</si>
  <si>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</si>
  <si>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</si>
  <si>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</si>
  <si>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</si>
  <si>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</si>
  <si>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</si>
  <si>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</si>
  <si>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</si>
  <si>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</si>
  <si>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</si>
  <si>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</si>
  <si>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</si>
  <si>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</si>
  <si>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</si>
  <si>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</si>
  <si>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</si>
  <si>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</si>
  <si>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</si>
  <si>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</si>
  <si>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</si>
  <si>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</si>
  <si>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</si>
  <si>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</si>
  <si>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</si>
  <si>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</si>
  <si>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</si>
  <si>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</si>
  <si>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</si>
  <si>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</si>
  <si>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</si>
  <si>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</si>
  <si>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</si>
  <si>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</si>
  <si>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</si>
  <si>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</si>
  <si>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</si>
  <si>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</si>
  <si>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</si>
  <si>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</si>
  <si>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</si>
  <si>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</si>
  <si>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</si>
  <si>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</si>
  <si>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</si>
  <si>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</si>
  <si>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</si>
  <si>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</si>
  <si>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</si>
  <si>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</si>
  <si>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</si>
  <si>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</si>
  <si>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</si>
  <si>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</si>
  <si>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</si>
  <si>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</si>
  <si>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</si>
  <si>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</si>
  <si>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</si>
  <si>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</si>
  <si>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</si>
  <si>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</si>
  <si>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</si>
  <si>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</si>
  <si>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</si>
  <si>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</si>
  <si>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</si>
  <si>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</si>
  <si>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</si>
  <si>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</si>
  <si>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</si>
  <si>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</si>
  <si>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</si>
  <si>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</si>
  <si>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</si>
  <si>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</si>
  <si>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</si>
  <si>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</si>
  <si>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</si>
  <si>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</si>
  <si>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</si>
  <si>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</si>
  <si>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</si>
  <si>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</si>
  <si>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</si>
  <si>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</si>
  <si>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</si>
  <si>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</si>
  <si>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</si>
  <si>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</si>
  <si>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</si>
  <si>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</si>
  <si>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</si>
  <si>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</si>
  <si>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</si>
  <si>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</si>
  <si>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</si>
  <si>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</si>
  <si>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</si>
  <si>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</si>
  <si>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</si>
  <si>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</si>
  <si>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</si>
  <si>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</si>
  <si>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</si>
  <si>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</si>
  <si>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</si>
  <si>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</si>
  <si>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</si>
  <si>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</si>
  <si>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</si>
  <si>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</si>
  <si>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</si>
  <si>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</si>
  <si>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</si>
  <si>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</si>
  <si>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</si>
  <si>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</si>
  <si>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</si>
  <si>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</si>
  <si>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</si>
  <si>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</si>
  <si>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</si>
  <si>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</si>
  <si>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</si>
  <si>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</si>
  <si>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</si>
  <si>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</si>
  <si>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</si>
  <si>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</si>
  <si>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</si>
  <si>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</si>
  <si>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</si>
  <si>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</si>
  <si>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</si>
  <si>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</si>
  <si>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</si>
  <si>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</si>
  <si>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</si>
  <si>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</si>
  <si>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</si>
  <si>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</si>
  <si>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</si>
  <si>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</si>
  <si>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</si>
  <si>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</si>
  <si>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</si>
  <si>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</si>
  <si>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</si>
  <si>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</si>
  <si>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</si>
  <si>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</si>
  <si>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</si>
  <si>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</si>
  <si>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</si>
  <si>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</si>
  <si>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</si>
  <si>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</si>
  <si>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</si>
  <si>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</si>
  <si>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</si>
  <si>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</si>
  <si>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</si>
  <si>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</si>
  <si>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</si>
  <si>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</si>
  <si>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</si>
  <si>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</si>
  <si>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</si>
  <si>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</si>
  <si>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</si>
  <si>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</si>
  <si>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</si>
  <si>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</si>
  <si>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</si>
  <si>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</si>
  <si>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</si>
  <si>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</si>
  <si>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</si>
  <si>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</si>
  <si>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</si>
  <si>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</si>
  <si>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</si>
  <si>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</si>
  <si>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</si>
  <si>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</si>
  <si>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</si>
  <si>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</si>
  <si>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</si>
  <si>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</si>
  <si>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</si>
  <si>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</si>
  <si>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</si>
  <si>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</si>
  <si>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</si>
  <si>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</si>
  <si>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</si>
  <si>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</si>
  <si>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</si>
  <si>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</si>
  <si>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</si>
  <si>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</si>
  <si>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</si>
  <si>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</si>
  <si>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</si>
  <si>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</si>
  <si>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</si>
  <si>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</si>
  <si>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</si>
  <si>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</si>
  <si>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</si>
  <si>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</si>
  <si>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</si>
  <si>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</si>
  <si>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</si>
  <si>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</si>
  <si>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</si>
  <si>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</si>
  <si>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</si>
  <si>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</si>
  <si>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</si>
  <si>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</si>
  <si>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</si>
  <si>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</si>
  <si>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</si>
  <si>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</si>
  <si>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</si>
  <si>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</si>
  <si>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</si>
  <si>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</si>
  <si>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</si>
  <si>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</si>
  <si>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</si>
  <si>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</si>
  <si>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</si>
  <si>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</si>
  <si>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</si>
  <si>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</si>
  <si>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</si>
  <si>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</si>
  <si>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</si>
  <si>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</si>
  <si>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</si>
  <si>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</si>
  <si>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</si>
  <si>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</si>
  <si>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</si>
  <si>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</si>
  <si>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</si>
  <si>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</si>
  <si>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</si>
  <si>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</si>
  <si>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</si>
  <si>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</si>
  <si>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</si>
  <si>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</si>
  <si>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</si>
  <si>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</si>
  <si>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</si>
  <si>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</si>
  <si>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</si>
  <si>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</si>
  <si>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</si>
  <si>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</si>
  <si>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</si>
  <si>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</si>
  <si>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</si>
  <si>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</si>
  <si>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</si>
  <si>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</si>
  <si>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</si>
  <si>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</si>
  <si>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</si>
  <si>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</si>
  <si>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</si>
  <si>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</si>
  <si>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</si>
  <si>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</si>
  <si>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</si>
  <si>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</si>
  <si>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</si>
  <si>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</si>
  <si>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</si>
  <si>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</si>
  <si>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</si>
  <si>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</si>
  <si>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</si>
  <si>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</si>
  <si>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</si>
  <si>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</si>
  <si>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</si>
  <si>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</si>
  <si>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</si>
  <si>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</si>
  <si>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</si>
  <si>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</si>
  <si>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</si>
  <si>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</si>
  <si>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</si>
  <si>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</si>
  <si>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</si>
  <si>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</si>
  <si>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</si>
  <si>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</si>
  <si>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</si>
  <si>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</si>
  <si>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</si>
  <si>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</si>
  <si>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</si>
  <si>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</si>
  <si>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</si>
  <si>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</si>
  <si>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</si>
  <si>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</si>
  <si>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</si>
  <si>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</si>
  <si>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</si>
  <si>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</si>
  <si>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</si>
  <si>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</si>
  <si>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</si>
  <si>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</si>
  <si>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</si>
  <si>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</si>
  <si>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</si>
  <si>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</si>
  <si>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</si>
  <si>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</si>
  <si>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</si>
  <si>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</si>
  <si>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</si>
  <si>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</si>
  <si>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</si>
  <si>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</si>
  <si>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</si>
  <si>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</si>
  <si>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</si>
  <si>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</si>
  <si>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</si>
  <si>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</si>
  <si>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</si>
  <si>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</si>
  <si>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</si>
  <si>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</si>
  <si>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</si>
  <si>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</si>
  <si>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</si>
  <si>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</si>
  <si>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</si>
  <si>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</si>
  <si>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</si>
  <si>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at site checking </t>
  </si>
  <si>
    <t>PCM-20251112-00001323</t>
  </si>
  <si>
    <t>PCM-20251112-00001168</t>
  </si>
  <si>
    <t xml:space="preserve">ETA 20 min </t>
  </si>
  <si>
    <t xml:space="preserve"> PCM-20250215-00000830 </t>
  </si>
  <si>
    <t>LTE site still down and  site located in aramco area access issue need special permission</t>
  </si>
  <si>
    <t>PCM-20251112-00001025</t>
  </si>
  <si>
    <t>SCECO cut in area and EM team on the way to saving site SQR0079</t>
  </si>
  <si>
    <t>NO PCM</t>
  </si>
  <si>
    <t>SCECO cut in area and EM team on the way  need 30 Min</t>
  </si>
  <si>
    <t>PCM-20251112-00001355</t>
  </si>
  <si>
    <t>Emergency</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</si>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</sst>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310.66243541666336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45973.610861342589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45973.610861342589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45973.610861342589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45973.610861342589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45973.610861342589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45973.610861342589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45973.610861342589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45973.610861342589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45973.610861342589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45973.610861342589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45973.610861342589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45973.610861342589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45973.610861342589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45973.610861342589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45973.610861342589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45973.610861342589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45973.610861342589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45973.610861342589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45973.610861342589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45973.610861342589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45973.610861342589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45973.610861342589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45973.610861342589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45973.610861342589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45973.610861342589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45973.610861342589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45973.610861342589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45973.610861342589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45973.610861342589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45973.610861342589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45973.610861342589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45973.610861342589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45973.610861342589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45973.610861342589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45973.610861342589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45973.610861342589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45973.610861342589</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45973.610861342589</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45973.610861342589</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45973.610861342589</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45973.610861342589</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45973.610861342589</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45973.610861342589</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45973.610861342589</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45973.610861342589</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45973.610861342589</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45973.610861342589</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45973.610861342589</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45973.610861342589</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45973.610861342589</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45973.610861342589</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45973.610861342589</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45973.610861342589</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45973.610861342589</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45973.610861342589</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45973.610861342589</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45973.610861342589</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45973.610861342589</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45973.610861342589</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45973.610861342589</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45973.610861342589</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45973.610861342589</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45973.610861342589</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45973.610861342589</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45973.610861342589</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45973.610861342589</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45973.610861342589</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45973.610861342589</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45973.610861342589</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45973.610861342589</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45973.610861342589</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45973.610861342589</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45973.610861342589</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45973.610861342589</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45973.610861342589</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45973.610861342589</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45973.610861342589</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45973.610861342589</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45973.610861342589</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45973.610861342589</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45973.610861342589</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45973.610861342589</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45973.610861342589</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45973.610861342589</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45973.610861342589</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45973.610861342589</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45973.610861342589</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45973.610861342589</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45973.610861342589</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45973.610861342589</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45973.610861342589</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45973.610861342589</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45973.610861342589</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45973.610861342589</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45973.610861342589</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45973.610861342589</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45973.610861342589</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45973.610861342589</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45973.610861342589</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45973.610861342589</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45973.610861342589</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45973.610861342589</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45973.610861342589</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45973.610861342589</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45973.610861342589</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45973.610861342589</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45973.610861342589</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45973.610861342589</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45973.610861342589</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45973.610861342589</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45973.610861342589</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45973.610861342589</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45973.610861342589</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45973.610861342589</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45973.610861342589</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45973.610861342589</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45973.610861342589</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45973.610861342589</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148.61102337962802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0.1063937500002794</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4.7250231480575167E-2</v>
      </c>
      <c r="H5" s="104">
        <v>45973.55736111111</v>
      </c>
      <c r="I5" s="18" t="str">
        <f>IFERROR(VLOOKUP(D5,DB!A:F,6,0),"")</f>
        <v>Generator-SG</v>
      </c>
      <c r="J5" s="18" t="str">
        <f>IFERROR(VLOOKUP(D5,DB!A:G,7,0),"")</f>
        <v>Weak</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39108</v>
      </c>
      <c r="B6" s="18" t="str">
        <f>IFERROR(VLOOKUP(D6,DB!A:K,11,0),"")</f>
        <v>R2</v>
      </c>
      <c r="C6" s="18">
        <v>1</v>
      </c>
      <c r="D6" s="18" t="s">
        <v>23401</v>
      </c>
      <c r="E6" s="103" t="s">
        <v>39021</v>
      </c>
      <c r="F6" s="104">
        <v>45973.517893518518</v>
      </c>
      <c r="G6" s="105">
        <f t="shared" ca="1" si="1"/>
        <v>9.296782407182036E-2</v>
      </c>
      <c r="H6" s="165">
        <v>45973.549317129633</v>
      </c>
      <c r="I6" s="18" t="str">
        <f>IFERROR(VLOOKUP(D6,DB!A:F,6,0),"")</f>
        <v>SCECO</v>
      </c>
      <c r="J6" s="18" t="str">
        <f>IFERROR(VLOOKUP(D6,DB!A:G,7,0),"")</f>
        <v>Vandalized</v>
      </c>
      <c r="K6" s="19" t="s">
        <v>39109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45973.610861342589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45973.610861342589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45973.610861342589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45973.610861342589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45973.610861342589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45973.610861342589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45973.610861342589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45973.610861342589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45973.610861342589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45973.610861342589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45973.610861342589</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45973.610861342589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45973.610861342589</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45973.610861342589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45973.610861342589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45973.610861342589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45973.610861342589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45973.610861342589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45973.610861342589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45973.610861342589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45973.610861342589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45973.610861342589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45973.610861342589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45973.610861342589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45973.610861342589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45973.610861342589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45973.610861342589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45973.610861342589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45973.610861342589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45973.610861342589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45973.610861342589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45973.610861342589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45973.610861342589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45973.610861342589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45973.610861342589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45973.610861342589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45973.610861342589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45973.610861342589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45973.610861342589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45973.610861342589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45973.610861342589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45973.610861342589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45973.610861342589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45973.610861342589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45973.610861342589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45973.610861342589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45973.610861342589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45973.610861342589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45973.610861342589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45973.610861342589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45973.610861342589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45973.610861342589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45973.610861342589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45973.610861342589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45973.610861342589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45973.610861342589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45973.610861342589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45973.610861342589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45973.610861342589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45973.610861342589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45973.610861342589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45973.610861342589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45973.610861342589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45973.610861342589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45973.610861342589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45973.610861342589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45973.610861342589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45973.610861342589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45973.610861342589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45973.610861342589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45973.610861342589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45973.610861342589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45973.610861342589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45973.610861342589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45973.610861342589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45973.610861342589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45973.610861342589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45973.610861342589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45973.610861342589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45973.610861342589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45973.610861342589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45973.610861342589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45973.610861342589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45973.610861342589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45973.610861342589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45973.610861342589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45973.610861342589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45973.610861342589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45973.610861342589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45973.610861342589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45973.610861342589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45973.610861342589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45973.610861342589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45973.610861342589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45973.610861342589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45973.610861342589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45973.610861342589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45973.610861342589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45973.610861342589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45973.610861342589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45973.610861342589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45973.610861342589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45973.610861342589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45973.610861342589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45973.610861342589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45973.610861342589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45973.610861342589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45973.610861342589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45973.610861342589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45973.610861342589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45973.610861342589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45973.610861342589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45973.610861342589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45973.610861342589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45973.610861342589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45973.610861342589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45973.610861342589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45973.610861342589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45973.610861342589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45973.610861342589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45973.610861342589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45973.610861342589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45973.610861342589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45973.610861342589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45973.610861342589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45973.610861342589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45973.610861342589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45973.610861342589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45973.610861342589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45973.610861342589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45973.610861342589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45973.610861342589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45973.610861342589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45973.610861342589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45973.610861342589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45973.610861342589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45973.610861342589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45973.610861342589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45973.610861342589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45973.610861342589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45973.610861342589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45973.610861342589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45973.610861342589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45973.610861342589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45973.610861342589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45973.610861342589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45973.610861342589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45973.610861342589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45973.610861342589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45973.610861342589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45973.610861342589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45973.610861342589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45973.610861342589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45973.610861342589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45973.610861342589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45973.610861342589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45973.610861342589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45973.610861342589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45973.610861342589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45973.610861342589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45973.610861342589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45973.610861342589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45973.610861342589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45973.610861342589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45973.610861342589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45973.610861342589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45973.610861342589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45973.610861342589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45973.610861342589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45973.610861342589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45973.610861342589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45973.610861342589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45973.610861342589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45973.610861342589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45973.610861342589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45973.610861342589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45973.610861342589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45973.610861342589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45973.610861342589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45973.610861342589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45973.610861342589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45973.610861342589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45973.610861342589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45973.610861342589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45973.610861342589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45973.610861342589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45973.610861342589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45973.610861342589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45973.610861342589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45973.610861342589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45973.610861342589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45973.610861342589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45973.610861342589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45973.610861342589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45973.610861342589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45973.610861342589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45973.610861342589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45973.610861342589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45973.610861342589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45973.610861342589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45973.610861342589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45973.610861342589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45973.610861342589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45973.610861342589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45973.610861342589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45973.610861342589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45973.610861342589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45973.610861342589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45973.610861342589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45973.610861342589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45973.610861342589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45973.610861342589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45973.610861342589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45973.610861342589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45973.610861342589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45973.610861342589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45973.610861342589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45973.610861342589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45973.610861342589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45973.610861342589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45973.610861342589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45973.610861342589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45973.610861342589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45973.610861342589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45973.610861342589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45973.610861342589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45973.610861342589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45973.610861342589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45973.610861342589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45973.610861342589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45973.610861342589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45973.610861342589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45973.610861342589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45973.610861342589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45973.610861342589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45973.610861342589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45973.610861342589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45973.610861342589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45973.610861342589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45973.610861342589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45973.610861342589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45973.610861342589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45973.610861342589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45973.610861342589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45973.610861342589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45973.610861342589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45973.610861342589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45973.610861342589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45973.610861342589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45973.610861342589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45973.610861342589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45973.610861342589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45973.610861342589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45973.610861342589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45973.610861342589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45973.610861342589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45973.610861342589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45973.610861342589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45973.610861342589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45973.610861342589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45973.610861342589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45973.610861342589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45973.610861342589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45973.610861342589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45973.610861342589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45973.610861342589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45973.610861342589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45973.610861342589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45973.610861342589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45973.610861342589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45973.610861342589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45973.610861342589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45973.610861342589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45973.610861342589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45973.610861342589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45973.610861342589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45973.610861342589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45973.610861342589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45973.610861342589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45973.610861342589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45973.610861342589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45973.610861342589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45973.610861342589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45973.610861342589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45973.610861342589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45973.610861342589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45973.610861342589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45973.610861342589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45973.610861342589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45973.610861342589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45973.610861342589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45973.610861342589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45973.610861342589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45973.610861342589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45973.610861342589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45973.610861342589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45973.610861342589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45973.610861342589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45973.610861342589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45973.610861342589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45973.610861342589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45973.610861342589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45973.610861342589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45973.610861342589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45973.610861342589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45973.610861342589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45973.610861342589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45973.610861342589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45973.610861342589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45973.610861342589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45973.610861342589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45973.610861342589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45973.610861342589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45973.610861342589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45973.610861342589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45973.610861342589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45973.610861342589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45973.610861342589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45973.610861342589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45973.610861342589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45973.610861342589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45973.610861342589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45973.610861342589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45973.610861342589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45973.610861342589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45973.610861342589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45973.610861342589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45973.610861342589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45973.610861342589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45973.610861342589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45973.610861342589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45973.610861342589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45973.610861342589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45973.610861342589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45973.610861342589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45973.610861342589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45973.610861342589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45973.610861342589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45973.610861342589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45973.610861342589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45973.610861342589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45973.610861342589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45973.610861342589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45973.610861342589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45973.610861342589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45973.610861342589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45973.610861342589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45973.610861342589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45973.610861342589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45973.610861342589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45973.610861342589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45973.610861342589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45973.610861342589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45973.610861342589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45973.610861342589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45973.610861342589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45973.610861342589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45973.610861342589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45973.610861342589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45973.610861342589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45973.610861342589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45973.610861342589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45973.610861342589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45973.610861342589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45973.610861342589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45973.610861342589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45973.610861342589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45973.610861342589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45973.610861342589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45973.610861342589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45973.610861342589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45973.610861342589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45973.610861342589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45973.610861342589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45973.610861342589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45973.610861342589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45973.610861342589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45973.610861342589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45973.610861342589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45973.610861342589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45973.610861342589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45973.610861342589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45973.610861342589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45973.610861342589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45973.610861342589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45973.610861342589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45973.610861342589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45973.610861342589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45973.610861342589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45973.610861342589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45973.610861342589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45973.610861342589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45973.610861342589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45973.610861342589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45973.610861342589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45973.610861342589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45973.610861342589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45973.610861342589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45973.610861342589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45973.610861342589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45973.610861342589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45973.610861342589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45973.610861342589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45973.610861342589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45973.610861342589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45973.610861342589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45973.610861342589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45973.610861342589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45973.610861342589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45973.610861342589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45973.610861342589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45973.610861342589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45973.610861342589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45973.610861342589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45973.610861342589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45973.610861342589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45973.610861342589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45973.610861342589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45973.610861342589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45973.610861342589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45973.610861342589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45973.610861342589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45973.610861342589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45973.610861342589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45973.610861342589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45973.610861342589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45973.610861342589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45973.610861342589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45973.610861342589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45973.610861342589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45973.610861342589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45973.610861342589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45973.610861342589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45973.610861342589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45973.610861342589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45973.610861342589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45973.610861342589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45973.610861342589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45973.610861342589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45973.610861342589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45973.610861342589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45973.610861342589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45973.610861342589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45973.610861342589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45973.610861342589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45973.610861342589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45973.610861342589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45973.610861342589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45973.610861342589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45973.610861342589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45973.610861342589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45973.610861342589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45973.610861342589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45973.610861342589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45973.610861342589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45973.610861342589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45973.610861342589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45973.610861342589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45973.610861342589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45973.610861342589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45973.610861342589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45973.610861342589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45973.610861342589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45973.610861342589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45973.610861342589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45973.610861342589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45973.610861342589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45973.610861342589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45973.610861342589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45973.610861342589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45973.610861342589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45973.610861342589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45973.610861342589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45973.610861342589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45973.610861342589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45973.610861342589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45973.610861342589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45973.610861342589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45973.610861342589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45973.610861342589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45973.610861342589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45973.610861342589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45973.610861342589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45973.610861342589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45973.610861342589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45973.610861342589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45973.610861342589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45973.610861342589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45973.610861342589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45973.610861342589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45973.610861342589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45973.610861342589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45973.610861342589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45973.610861342589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45973.610861342589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45973.610861342589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45973.610861342589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45973.610861342589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45973.610861342589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45973.610861342589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45973.610861342589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45973.610861342589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45973.610861342589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45973.610861342589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45973.610861342589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45973.610861342589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45973.610861342589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45973.610861342589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45973.610861342589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45973.610861342589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45973.610861342589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45973.610861342589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45973.610861342589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45973.610861342589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45973.610861342589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45973.610861342589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45973.610861342589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45973.610861342589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45973.610861342589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45973.610861342589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45973.610861342589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45973.610861342589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45973.610861342589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45973.610861342589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45973.610861342589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45973.610861342589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45973.610861342589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45973.610861342589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45973.610861342589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45973.610861342589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45973.610861342589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45973.610861342589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45973.610861342589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45973.610861342589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45973.610861342589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45973.610861342589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45973.610861342589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45973.610861342589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45973.610861342589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45973.610861342589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45973.610861342589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45973.610861342589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45973.610861342589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45973.610861342589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45973.610861342589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45973.610861342589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45973.610861342589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45973.610861342589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45973.610861342589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45973.610861342589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45973.610861342589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45973.610861342589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45973.610861342589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45973.610861342589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45973.610861342589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45973.610861342589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45973.610861342589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45973.610861342589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45973.610861342589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45973.610861342589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45973.610861342589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45973.610861342589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45973.610861342589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45973.610861342589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45973.610861342589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45973.610861342589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45973.610861342589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45973.610861342589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45973.610861342589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45973.610861342589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45973.610861342589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45973.610861342589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45973.610861342589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45973.610861342589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45973.610861342589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45973.610861342589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45973.610861342589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45973.610861342589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45973.610861342589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45973.610861342589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45973.610861342589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45973.610861342589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45973.610861342589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45973.610861342589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45973.610861342589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45973.610861342589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45973.610861342589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45973.610861342589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45973.610861342589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45973.610861342589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45973.610861342589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45973.610861342589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45973.610861342589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45973.610861342589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45973.610861342589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45973.610861342589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45973.610861342589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45973.610861342589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45973.610861342589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45973.610861342589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45973.610861342589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45973.610861342589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45973.610861342589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45973.610861342589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45973.610861342589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45973.610861342589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45973.610861342589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45973.610861342589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45973.610861342589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45973.610861342589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45973.610861342589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45973.610861342589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45973.610861342589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45973.610861342589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45973.610861342589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45973.610861342589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45973.610861342589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45973.610861342589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45973.610861342589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45973.610861342589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45973.610861342589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45973.610861342589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45973.610861342589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45973.610861342589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45973.610861342589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45973.610861342589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45973.610861342589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45973.610861342589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45973.610861342589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45973.610861342589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45973.610861342589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45973.610861342589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45973.610861342589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45973.610861342589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45973.610861342589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45973.610861342589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45973.610861342589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45973.610861342589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45973.610861342589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45973.610861342589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45973.610861342589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45973.610861342589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45973.610861342589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45973.610861342589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45973.610861342589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45973.610861342589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45973.610861342589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45973.610861342589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45973.610861342589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45973.610861342589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45973.610861342589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45973.610861342589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45973.610861342589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45973.610861342589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45973.610861342589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45973.610861342589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45973.610861342589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45973.610861342589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45973.610861342589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45973.610861342589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45973.610861342589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45973.610861342589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45973.610861342589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45973.610861342589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45973.610861342589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45973.610861342589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45973.610861342589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45973.610861342589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45973.610861342589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45973.610861342589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45973.610861342589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45973.610861342589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45973.610861342589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45973.610861342589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45973.610861342589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45973.610861342589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45973.610861342589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45973.610861342589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45973.610861342589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45973.610861342589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45973.610861342589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45973.610861342589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45973.610861342589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45973.610861342589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45973.610861342589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45973.610861342589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45973.610861342589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45973.610861342589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45973.610861342589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45973.610861342589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45973.610861342589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45973.610861342589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45973.610861342589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45973.610861342589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45973.610861342589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45973.610861342589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45973.610861342589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45973.610861342589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45973.610861342589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45973.610861342589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45973.610861342589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45973.610861342589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45973.610861342589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45973.610861342589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45973.610861342589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45973.610861342589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45973.610861342589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45973.610861342589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45973.610861342589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45973.610861342589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45973.610861342589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45973.610861342589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45973.610861342589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45973.610861342589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45973.610861342589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45973.610861342589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45973.610861342589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45973.610861342589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45973.610861342589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45973.610861342589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45973.610861342589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45973.610861342589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45973.610861342589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45973.610861342589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45973.610861342589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45973.610861342589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45973.610861342589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45973.610861342589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45973.610861342589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45973.610861342589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45973.610861342589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45973.610861342589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45973.610861342589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45973.610861342589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45973.610861342589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45973.610861342589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45973.610861342589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45973.610861342589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45973.610861342589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45973.610861342589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45973.610861342589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45973.610861342589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45973.610861342589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45973.610861342589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45973.610861342589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45973.610861342589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45973.610861342589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45973.610861342589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45973.610861342589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45973.610861342589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45973.610861342589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45973.610861342589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45973.610861342589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45973.610861342589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45973.610861342589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45973.610861342589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45973.610861342589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45973.610861342589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45973.610861342589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45973.610861342589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45973.610861342589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45973.610861342589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45973.610861342589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45973.610861342589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45973.610861342589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45973.610861342589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45973.610861342589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45973.610861342589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45973.610861342589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45973.610861342589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45973.610861342589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45973.610861342589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45973.610861342589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45973.610861342589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45973.610861342589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45973.610861342589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45973.610861342589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45973.610861342589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45973.610861342589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45973.610861342589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45973.610861342589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45973.610861342589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45973.610861342589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45973.610861342589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45973.610861342589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45973.610861342589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45973.610861342589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45973.610861342589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45973.610861342589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45973.610861342589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45973.610861342589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45973.610861342589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45973.610861342589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45973.610861342589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45973.610861342589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45973.610861342589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45973.610861342589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45973.610861342589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45973.610861342589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45973.610861342589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45973.610861342589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45973.610861342589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45973.610861342589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45973.610861342589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45973.610861342589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45973.610861342589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45973.610861342589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45973.610861342589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45973.610861342589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45973.610861342589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45973.610861342589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45973.610861342589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45973.610861342589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45973.610861342589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45973.610861342589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45973.610861342589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45973.610861342589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45973.610861342589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45973.610861342589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45973.610861342589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45973.610861342589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45973.610861342589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45973.610861342589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45973.610861342589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45973.610861342589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45973.610861342589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45973.610861342589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45973.610861342589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45973.610861342589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45973.610861342589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45973.610861342589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45973.610861342589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45973.610861342589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45973.610861342589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45973.610861342589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45973.610861342589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45973.610861342589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45973.610861342589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45973.610861342589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45973.610861342589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45973.610861342589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45973.610861342589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45973.610861342589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45973.610861342589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45973.610861342589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45973.610861342589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45973.610861342589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45973.610861342589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45973.610861342589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45973.610861342589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45973.610861342589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45973.610861342589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45973.610861342589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45973.610861342589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45973.610861342589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45973.610861342589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45973.610861342589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45973.610861342589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45973.610861342589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45973.610861342589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45973.610861342589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45973.610861342589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45973.610861342589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45973.610861342589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45973.610861342589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45973.610861342589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45973.610861342589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45973.610861342589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45973.610861342589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45973.610861342589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45973.610861342589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45973.610861342589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45973.610861342589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45973.610861342589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45973.610861342589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45973.610861342589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45973.610861342589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45973.610861342589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45973.610861342589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45973.610861342589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45973.610861342589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45973.610861342589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45973.610861342589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45973.610861342589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45973.610861342589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45973.610861342589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45973.610861342589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45973.610861342589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45973.610861342589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45973.610861342589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45973.610861342589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45973.610861342589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45973.610861342589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45973.610861342589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45973.610861342589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45973.610861342589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45973.610861342589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45973.610861342589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45973.610861342589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45973.610861342589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45973.610861342589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45973.610861342589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45973.610861342589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45973.610861342589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45973.610861342589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45973.610861342589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45973.610861342589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45973.610861342589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45973.610861342589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45973.610861342589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45973.610861342589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45973.610861342589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45973.610861342589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45973.610861342589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45973.610861342589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45973.610861342589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45973.610861342589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45973.610861342589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45973.610861342589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45973.610861342589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45973.610861342589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45973.610861342589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45973.610861342589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45973.610861342589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45973.610861342589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45973.610861342589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45973.610861342589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45973.610861342589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45973.610861342589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45973.610861342589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45973.610861342589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45973.610861342589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45973.610861342589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45973.610861342589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45973.610861342589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45973.610861342589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45973.610861342589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45973.610861342589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45973.610861342589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45973.610861342589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45973.610861342589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45973.610861342589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45973.610861342589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45973.610861342589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45973.610861342589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45973.610861342589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45973.610861342589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45973.610861342589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45973.610861342589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45973.610861342589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45973.610861342589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45973.610861342589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45973.610861342589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45973.610861342589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45973.610861342589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45973.610861342589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45973.610861342589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45973.610861342589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45973.610861342589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45973.610861342589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45973.610861342589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45973.610861342589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45973.610861342589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45973.610861342589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45973.610861342589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45973.610861342589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45973.610861342589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45973.610861342589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45973.610861342589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45973.610861342589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45973.610861342589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45973.610861342589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45973.610861342589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45973.610861342589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45973.610861342589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45973.610861342589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45973.610861342589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45973.610861342589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45973.610861342589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45973.610861342589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45973.610861342589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45973.610861342589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45973.610861342589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45973.610861342589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45973.610861342589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45973.610861342589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45973.610861342589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45973.610861342589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45973.610861342589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45973.610861342589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45973.610861342589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45973.610861342589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45973.610861342589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45973.610861342589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45973.610861342589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45973.610861342589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45973.610861342589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45973.610861342589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45973.610861342589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45973.610861342589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45973.610861342589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45973.610861342589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45973.610861342589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45973.610861342589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45973.610861342589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45973.610861342589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45973.610861342589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45973.610861342589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45973.610861342589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45973.610861342589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45973.610861342589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45973.610861342589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45973.610861342589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45973.610861342589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45973.610861342589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45973.610861342589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45973.610861342589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45973.610861342589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45973.610861342589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45973.610861342589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45973.610861342589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45973.610861342589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45973.610861342589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45973.610861342589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45973.610861342589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45973.610861342589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45973.610861342589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45973.610861342589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45973.610861342589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45973.610861342589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45973.610861342589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45973.610861342589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45973.610861342589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45973.610861342589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45973.610861342589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45973.610861342589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45973.610861342589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45973.610861342589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45973.610861342589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45973.610861342589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45973.610861342589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45973.610861342589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45973.610861342589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45973.610861342589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45973.610861342589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45973.610861342589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45973.610861342589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45973.610861342589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45973.610861342589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45973.610861342589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45973.610861342589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45973.610861342589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45973.610861342589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45973.610861342589</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E15" sqref="E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270.13014374999329</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36120</v>
      </c>
      <c r="E3" s="95" t="s">
        <v>39021</v>
      </c>
      <c r="F3" s="96">
        <v>45973.465671296297</v>
      </c>
      <c r="G3" s="97">
        <f ca="1">IFERROR(NOW()-F3,"")</f>
        <v>0.14519004629255505</v>
      </c>
      <c r="H3" s="96">
        <v>45973.458773148152</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35821</v>
      </c>
      <c r="E4" s="95" t="s">
        <v>39021</v>
      </c>
      <c r="F4" s="96"/>
      <c r="G4" s="97">
        <f ca="1">IFERROR(NOW()-F4,"")</f>
        <v>45973.610861342589</v>
      </c>
      <c r="H4" s="96">
        <v>45973.458935185183</v>
      </c>
      <c r="I4" s="135" t="str">
        <f>IFERROR(VLOOKUP(D4,DB!A:F,6,0),"")</f>
        <v>SCECO</v>
      </c>
      <c r="J4" s="135" t="str">
        <f>IFERROR(VLOOKUP(D4,DB!A:G,7,0),"")</f>
        <v>Dead</v>
      </c>
      <c r="K4" s="98" t="s">
        <v>39115</v>
      </c>
      <c r="L4" s="92" t="str">
        <f>IFERROR(VLOOKUP(D4,DB!A:I,9,0),"")</f>
        <v>Latis</v>
      </c>
    </row>
    <row r="5" spans="1:16" ht="15" customHeight="1">
      <c r="A5" s="135" t="s">
        <v>39116</v>
      </c>
      <c r="B5" s="135" t="str">
        <f>IFERROR(VLOOKUP(D5,DB!A:K,11,0),"")</f>
        <v>R4</v>
      </c>
      <c r="C5" s="94">
        <v>21</v>
      </c>
      <c r="D5" s="92" t="s">
        <v>38881</v>
      </c>
      <c r="E5" s="95" t="s">
        <v>39117</v>
      </c>
      <c r="F5" s="96">
        <v>45973.57471064815</v>
      </c>
      <c r="G5" s="97">
        <f ca="1">IFERROR(NOW()-F5,"")</f>
        <v>3.6150694439129438E-2</v>
      </c>
      <c r="H5" s="96">
        <v>45973.565347222226</v>
      </c>
      <c r="I5" s="135" t="str">
        <f>IFERROR(VLOOKUP(D5,DB!A:F,6,0),"")</f>
        <v>Generator-DG</v>
      </c>
      <c r="J5" s="135" t="str">
        <f>IFERROR(VLOOKUP(D5,DB!A:G,7,0),"")</f>
        <v>Good</v>
      </c>
      <c r="K5" s="98" t="s">
        <v>39118</v>
      </c>
      <c r="L5" s="92" t="str">
        <f>IFERROR(VLOOKUP(D5,DB!A:I,9,0),"")</f>
        <v>Latis</v>
      </c>
    </row>
    <row r="6" spans="1:16" ht="15" customHeight="1">
      <c r="A6" s="135"/>
      <c r="B6" s="135" t="str">
        <f>IFERROR(VLOOKUP(D6,DB!A:K,11,0),"")</f>
        <v/>
      </c>
      <c r="C6" s="94"/>
      <c r="D6" s="92"/>
      <c r="E6" s="95"/>
      <c r="F6" s="96"/>
      <c r="G6" s="97">
        <f ca="1">IFERROR(NOW()-F6,"")</f>
        <v>45973.610861342589</v>
      </c>
      <c r="H6" s="96"/>
      <c r="I6" s="135" t="str">
        <f>IFERROR(VLOOKUP(D6,DB!A:F,6,0),"")</f>
        <v/>
      </c>
      <c r="J6" s="135" t="str">
        <f>IFERROR(VLOOKUP(D6,DB!A:G,7,0),"")</f>
        <v/>
      </c>
      <c r="K6" s="98"/>
      <c r="L6" s="92" t="str">
        <f>IFERROR(VLOOKUP(D6,DB!A:I,9,0),"")</f>
        <v/>
      </c>
    </row>
    <row r="7" spans="1:16" ht="15" customHeight="1">
      <c r="A7" s="135"/>
      <c r="B7" s="135" t="str">
        <f>IFERROR(VLOOKUP(D7,DB!A:K,11,0),"")</f>
        <v/>
      </c>
      <c r="C7" s="94"/>
      <c r="D7"/>
      <c r="E7" s="95"/>
      <c r="F7" s="96"/>
      <c r="G7" s="97">
        <f ca="1">IFERROR(NOW()-F7,"")</f>
        <v>45973.610861342589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45973.610861342589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45973.610861342589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45973.610861342589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45973.610861342589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45973.610861342589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45973.610861342589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45973.610861342589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45973.610861342589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45973.610861342589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45973.610861342589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45973.610861342589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45973.610861342589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45973.610861342589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45973.610861342589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45973.610861342589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45973.610861342589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45973.610861342589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45973.610861342589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45973.610861342589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45973.610861342589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45973.610861342589</v>
      </c>
      <c r="H28" s="96"/>
      <c r="I28" s="135" t="str">
        <f>IFERROR(VLOOKUP(D28,DB!A:F,6,0),"")</f>
        <v/>
      </c>
      <c r="J28" s="135" t="str">
        <f>IFERROR(VLOOKUP(D28,DB!A:G,7,0),"")</f>
        <v/>
      </c>
      <c r="K28" s="98"/>
      <c r="L28" s="92" t="str">
        <f>IFERROR(VLOOKUP(D28,DB!A:I,9,0),"")</f>
        <v/>
      </c>
    </row>
    <row r="29" spans="1:12" ht="15" customHeight="1">
      <c r="A29" s="149"/>
      <c r="B29" s="149" t="str">
        <f>IFERROR(VLOOKUP(D29,DB!A:K,11,0),"")</f>
        <v/>
      </c>
      <c r="C29" s="150"/>
      <c r="D29" s="151"/>
      <c r="E29" s="152"/>
      <c r="F29" s="153"/>
      <c r="G29" s="97">
        <f ca="1">IFERROR(NOW()-F29,"")</f>
        <v>45973.610861342589</v>
      </c>
      <c r="H29" s="153"/>
      <c r="I29" s="149" t="str">
        <f>IFERROR(VLOOKUP(D29,DB!A:F,6,0),"")</f>
        <v/>
      </c>
      <c r="J29" s="149" t="str">
        <f>IFERROR(VLOOKUP(D29,DB!A:G,7,0),"")</f>
        <v/>
      </c>
      <c r="K29" s="154"/>
      <c r="L29" s="151" t="str">
        <f>IFERROR(VLOOKUP(D29,DB!A:I,9,0),"")</f>
        <v/>
      </c>
    </row>
    <row r="30" spans="1:12" ht="15" customHeight="1">
      <c r="A30" s="149"/>
      <c r="B30" s="149" t="str">
        <f>IFERROR(VLOOKUP(D30,DB!A:K,11,0),"")</f>
        <v/>
      </c>
      <c r="C30" s="150"/>
      <c r="D30" s="151"/>
      <c r="E30" s="152"/>
      <c r="F30" s="153"/>
      <c r="G30" s="97">
        <f ca="1">IFERROR(NOW()-F30,"")</f>
        <v>45973.610861342589</v>
      </c>
      <c r="H30" s="153"/>
      <c r="I30" s="149" t="str">
        <f>IFERROR(VLOOKUP(D30,DB!A:F,6,0),"")</f>
        <v/>
      </c>
      <c r="J30" s="149" t="str">
        <f>IFERROR(VLOOKUP(D30,DB!A:G,7,0),"")</f>
        <v/>
      </c>
      <c r="K30" s="154"/>
      <c r="L30" s="151" t="str">
        <f>IFERROR(VLOOKUP(D30,DB!A:I,9,0),"")</f>
        <v/>
      </c>
    </row>
    <row r="31" spans="1:12" ht="15" customHeight="1">
      <c r="A31" s="149"/>
      <c r="B31" s="149" t="str">
        <f>IFERROR(VLOOKUP(D31,DB!A:K,11,0),"")</f>
        <v/>
      </c>
      <c r="C31" s="150"/>
      <c r="D31" s="151"/>
      <c r="E31" s="152"/>
      <c r="F31" s="153"/>
      <c r="G31" s="97">
        <f ca="1">IFERROR(NOW()-F31,"")</f>
        <v>45973.610861342589</v>
      </c>
      <c r="H31" s="153"/>
      <c r="I31" s="149" t="str">
        <f>IFERROR(VLOOKUP(D31,DB!A:F,6,0),"")</f>
        <v/>
      </c>
      <c r="J31" s="149" t="str">
        <f>IFERROR(VLOOKUP(D31,DB!A:G,7,0),"")</f>
        <v/>
      </c>
      <c r="K31" s="154"/>
      <c r="L31" s="151" t="str">
        <f>IFERROR(VLOOKUP(D31,DB!A:I,9,0),"")</f>
        <v/>
      </c>
    </row>
    <row r="32" spans="1:12" ht="15" customHeight="1">
      <c r="A32" s="149"/>
      <c r="B32" s="149" t="str">
        <f>IFERROR(VLOOKUP(D32,DB!A:K,11,0),"")</f>
        <v/>
      </c>
      <c r="C32" s="150"/>
      <c r="D32" s="151"/>
      <c r="E32" s="152"/>
      <c r="F32" s="153"/>
      <c r="G32" s="97">
        <f ca="1">IFERROR(NOW()-F32,"")</f>
        <v>45973.610861342589</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45973.610861342589</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45973.610861342589</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45973.610861342589</v>
      </c>
      <c r="H35" s="153"/>
      <c r="I35" s="149" t="str">
        <f>IFERROR(VLOOKUP(D35,DB!A:F,6,0),"")</f>
        <v/>
      </c>
      <c r="J35" s="149" t="str">
        <f>IFERROR(VLOOKUP(D35,DB!A:G,7,0),"")</f>
        <v/>
      </c>
      <c r="K35" s="154"/>
      <c r="L35" s="151" t="str">
        <f>IFERROR(VLOOKUP(D35,DB!A:I,9,0),"")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81.778801157401176</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47.421984027772851</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G23" ca="1" si="1">IFERROR(NOW()-F4,"")</f>
        <v>24.949750231477083</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ca="1" si="1"/>
        <v>45973.610861342589</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45973.610861342589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45973.610861342589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45973.610861342589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45973.610861342589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45973.610861342589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45973.610861342589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45973.610861342589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45973.610861342589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45973.610861342589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45973.610861342589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45973.610861342589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45973.610861342589</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45973.610861342589</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45973.610861342589</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45973.610861342589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45973.610861342589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45973.610861342589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45973.610861342589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45973.610861342589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45973.610861342589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45973.610861342589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45973.610861342589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45973.610861342589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45973.610861342589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45973.610861342589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45973.610861342589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45973.610861342589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45973.610861342589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45973.610861342589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45973.610861342589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45973.610861342589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45973.610861342589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45973.610861342589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45973.610861342589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45973.610861342589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45973.610861342589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45973.610861342589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45973.610861342589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45973.610861342589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45973.610861342589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45973.610861342589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45973.610861342589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45973.610861342589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45973.610861342589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45973.610861342589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45973.610861342589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45973.610861342589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45973.610861342589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45973.610861342589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45973.610861342589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45973.610861342589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45973.610861342589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45973.610861342589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45973.610861342589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45973.610861342589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45973.610861342589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45973.610861342589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45973.610861342589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45973.610861342589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45973.610861342589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45973.610861342589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45973.610861342589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45973.610861342589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45973.610861342589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45973.610861342589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45973.610861342589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45973.610861342589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45973.610861342589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45973.610861342589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45973.610861342589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45973.610861342589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45973.610861342589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45973.610861342589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45973.610861342589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45973.610861342589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45973.610861342589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45973.610861342589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45973.610861342589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45973.610861342589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45973.610861342589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45973.610861342589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45973.610861342589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45973.610861342589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45973.610861342589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45973.610861342589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45973.610861342589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45973.610861342589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45973.610861342589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45973.610861342589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45973.610861342589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45973.610861342589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45973.610861342589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45973.610861342589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45973.610861342589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45973.610861342589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45973.610861342589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45973.610861342589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45973.610861342589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45973.610861342589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45973.610861342589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45973.610861342589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45973.610861342589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45973.610861342589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45973.610861342589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45973.610861342589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45973.610861342589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45973.610861342589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45973.610861342589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45973.610861342589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45973.610861342589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45973.610861342589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45973.610861342589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45973.610861342589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45973.610861342589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45973.610861342589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45973.610861342589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45973.610861342589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45973.610861342589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45973.610861342589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45973.610861342589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45973.610861342589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45973.610861342589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45973.610861342589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45973.610861342589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45973.610861342589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45973.610861342589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45973.610861342589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45973.610861342589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45973.610861342589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45973.610861342589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45973.610861342589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45973.610861342589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45973.610861342589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45973.610861342589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45973.610861342589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45973.610861342589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45973.610861342589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45973.610861342589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45973.610861342589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45973.610861342589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45973.610861342589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45973.610861342589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45973.610861342589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45973.610861342589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45973.610861342589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45973.610861342589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45973.610861342589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45973.610861342589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45973.610861342589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45973.610861342589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45973.610861342589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45973.610861342589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45973.610861342589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45973.610861342589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45973.610861342589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45973.610861342589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45973.610861342589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45973.610861342589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45973.610861342589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45973.610861342589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45973.610861342589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45973.610861342589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45973.610861342589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45973.610861342589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45973.610861342589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45973.610861342589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45973.610861342589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45973.610861342589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45973.610861342589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45973.610861342589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45973.610861342589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45973.610861342589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45973.610861342589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45973.610861342589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45973.610861342589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45973.610861342589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45973.610861342589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45973.610861342589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45973.610861342589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45973.610861342589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45973.610861342589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45973.610861342589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45973.610861342589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45973.610861342589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45973.610861342589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45973.610861342589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45973.610861342589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45973.610861342589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45973.610861342589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45973.610861342589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45973.610861342589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45973.610861342589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45973.610861342589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45973.610861342589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45973.610861342589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45973.610861342589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45973.610861342589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45973.610861342589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45973.610861342589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45973.610861342589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45973.610861342589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45973.610861342589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45973.610861342589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45973.610861342589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45973.610861342589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45973.610861342589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45973.610861342589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45973.610861342589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45973.610861342589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45973.610861342589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45973.610861342589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45973.610861342589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45973.610861342589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45973.610861342589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45973.610861342589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45973.610861342589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45973.610861342589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45973.610861342589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45973.610861342589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45973.610861342589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45973.610861342589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45973.610861342589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45973.610861342589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45973.610861342589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45973.610861342589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45973.610861342589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45973.610861342589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45973.610861342589</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39127</v>
      </c>
      <c r="B2" s="141" t="str">
        <f>IFERROR(VLOOKUP(D2,DB!A:K,11,0),"")</f>
        <v>R6</v>
      </c>
      <c r="C2" s="142">
        <v>1</v>
      </c>
      <c r="D2" s="141" t="s">
        <v>30913</v>
      </c>
      <c r="E2" s="124" t="s">
        <v>39021</v>
      </c>
      <c r="F2" s="157">
        <v>45973.331250000003</v>
      </c>
      <c r="G2" s="105">
        <f t="shared" ref="G2:G54" ca="1" si="0">IFERROR(NOW()-F2,"-")</f>
        <v>0.27961134258657694</v>
      </c>
      <c r="H2" s="143">
        <v>45973.190428240741</v>
      </c>
      <c r="I2" s="141" t="str">
        <f>IFERROR(VLOOKUP(D2,DB!A:F,6,0),"")</f>
        <v>SCECO</v>
      </c>
      <c r="J2" s="141" t="str">
        <f>IFERROR(VLOOKUP(D2,DB!A:G,7,0),"")</f>
        <v>Good</v>
      </c>
      <c r="K2" s="144" t="s">
        <v>39128</v>
      </c>
      <c r="L2" s="145" t="str">
        <f>IFERROR(VLOOKUP(D2,DB!A:I,9,0),"")</f>
        <v>Latis</v>
      </c>
    </row>
    <row r="3" spans="1:16382" ht="31.5" customHeight="1">
      <c r="A3" s="140"/>
      <c r="B3" s="141" t="str">
        <f>IFERROR(VLOOKUP(D3,DB!A:K,11,0),"")</f>
        <v/>
      </c>
      <c r="C3" s="142"/>
      <c r="D3" s="141"/>
      <c r="E3" s="124"/>
      <c r="F3" s="143"/>
      <c r="G3" s="105">
        <f t="shared" ca="1" si="0"/>
        <v>45973.610861342589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45973.610861342589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45973.610861342589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45973.610861342589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45973.610861342589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45973.610861342589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45973.610861342589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45973.610861342589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45973.610861342589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45973.610861342589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45973.610861342589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45973.610861342589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45973.610861342589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45973.610861342589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45973.610861342589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45973.610861342589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45973.610861342589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45973.610861342589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45973.610861342589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45973.610861342589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45973.610861342589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45973.610861342589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45973.610861342589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45973.610861342589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45973.610861342589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45973.610861342589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45973.610861342589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45973.610861342589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45973.610861342589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45973.610861342589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45973.610861342589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45973.610861342589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45973.610861342589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45973.610861342589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45973.610861342589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45973.610861342589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45973.610861342589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45973.610861342589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45973.610861342589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45973.610861342589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45973.610861342589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45973.610861342589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45973.610861342589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45973.610861342589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45973.610861342589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45973.610861342589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45973.610861342589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45973.610861342589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45973.610861342589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45973.610861342589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45973.610861342589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45973.610861342589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45973.610861342589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45973.610861342589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45973.610861342589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45973.610861342589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45973.610861342589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45973.610861342589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45973.610861342589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45973.610861342589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45973.610861342589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45973.610861342589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45973.610861342589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45973.610861342589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45973.610861342589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45973.610861342589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45973.610861342589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45973.610861342589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45973.610861342589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45973.610861342589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45973.610861342589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45973.610861342589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45973.610861342589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45973.610861342589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45973.610861342589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45973.610861342589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45973.610861342589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45973.610861342589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45973.610861342589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45973.610861342589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45973.610861342589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45973.610861342589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45973.610861342589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45973.610861342589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45973.610861342589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45973.610861342589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45973.610861342589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45973.610861342589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45973.610861342589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45973.610861342589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45973.610861342589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45973.610861342589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45973.610861342589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45973.610861342589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45973.610861342589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45973.610861342589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45973.610861342589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45973.610861342589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45973.610861342589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45973.610861342589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45973.610861342589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45973.610861342589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45973.610861342589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45973.610861342589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45973.610861342589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45973.610861342589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45973.610861342589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45973.610861342589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45973.610861342589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45973.610861342589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45973.610861342589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45973.610861342589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45973.610861342589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45973.610861342589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45973.610861342589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45973.610861342589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45973.610861342589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45973.610861342589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45973.610861342589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45973.610861342589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45973.610861342589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45973.610861342589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45973.610861342589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45973.610861342589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45973.610861342589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45973.610861342589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45973.610861342589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45973.610861342589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45973.610861342589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45973.610861342589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45973.610861342589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45973.610861342589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45973.610861342589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45973.610861342589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45973.610861342589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45973.610861342589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45973.610861342589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45973.610861342589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45973.610861342589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45973.610861342589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45973.610861342589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45973.610861342589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45973.610861342589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45973.610861342589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45973.610861342589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45973.610861342589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45973.610861342589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45973.610861342589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45973.610861342589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45973.610861342589</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2025-11-12T11:41:38Z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