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05" documentId="120_S{2AC9BD13-BADA-5192-A53E-5A8FF88502F6}" xr6:coauthVersionLast="47" xr6:coauthVersionMax="47" xr10:uidLastSave="{910F360A-F0AF-456F-9655-47BA9C9B44E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5" l="1"/>
  <c r="G34" i="5"/>
  <c r="I34" i="5"/>
  <c r="J34" i="5"/>
  <c r="L34"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5" i="5"/>
  <c r="G35" i="5"/>
  <c r="I35" i="5"/>
  <c r="J35" i="5"/>
  <c r="L35"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<sst xmlns="http://schemas.openxmlformats.org/spreadsheetml/2006/main" count="181540" uniqueCount="39147">
  <si>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</si>
  <si>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</si>
  <si>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</si>
  <si>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</si>
  <si>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</si>
  <si>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</si>
  <si>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</si>
  <si>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</si>
  <si>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</si>
  <si>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</si>
  <si>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</si>
  <si>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</si>
  <si>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</si>
  <si>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</si>
  <si>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</si>
  <si>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</si>
  <si>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</si>
  <si>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</si>
  <si>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</si>
  <si>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</si>
  <si>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</si>
  <si>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</si>
  <si>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</si>
  <si>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</si>
  <si>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</si>
  <si>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</si>
  <si>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</si>
  <si>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</si>
  <si>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</si>
  <si>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</si>
  <si>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</si>
  <si>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</si>
  <si>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</si>
  <si>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</si>
  <si>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</si>
  <si>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</si>
  <si>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</si>
  <si>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</si>
  <si>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</si>
  <si>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</si>
  <si>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</si>
  <si>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</si>
  <si>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</si>
  <si>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</si>
  <si>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</si>
  <si>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</si>
  <si>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</si>
  <si>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</si>
  <si>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</si>
  <si>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</si>
  <si>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</si>
  <si>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</si>
  <si>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</si>
  <si>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</si>
  <si>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</si>
  <si>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</si>
  <si>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</si>
  <si>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</si>
  <si>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</si>
  <si>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</si>
  <si>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</si>
  <si>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</si>
  <si>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</si>
  <si>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</si>
  <si>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</si>
  <si>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</si>
  <si>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</si>
  <si>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</si>
  <si>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</si>
  <si>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</si>
  <si>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</si>
  <si>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</si>
  <si>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</si>
  <si>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</si>
  <si>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</si>
  <si>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</si>
  <si>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</si>
  <si>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</si>
  <si>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</si>
  <si>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</si>
  <si>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</si>
  <si>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</si>
  <si>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</si>
  <si>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</si>
  <si>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</si>
  <si>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</si>
  <si>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</si>
  <si>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</si>
  <si>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</si>
  <si>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</si>
  <si>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</si>
  <si>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</si>
  <si>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</si>
  <si>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</si>
  <si>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</si>
  <si>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</si>
  <si>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</si>
  <si>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</si>
  <si>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</si>
  <si>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</si>
  <si>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</si>
  <si>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</si>
  <si>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</si>
  <si>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</si>
  <si>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</si>
  <si>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</si>
  <si>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</si>
  <si>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</si>
  <si>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</si>
  <si>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</si>
  <si>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</si>
  <si>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</si>
  <si>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</si>
  <si>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</si>
  <si>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</si>
  <si>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</si>
  <si>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</si>
  <si>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</si>
  <si>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</si>
  <si>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</si>
  <si>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</si>
  <si>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</si>
  <si>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</si>
  <si>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</si>
  <si>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</si>
  <si>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</si>
  <si>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</si>
  <si>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</si>
  <si>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</si>
  <si>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</si>
  <si>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</si>
  <si>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</si>
  <si>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</si>
  <si>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</si>
  <si>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</si>
  <si>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</si>
  <si>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</si>
  <si>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</si>
  <si>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</si>
  <si>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</si>
  <si>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</si>
  <si>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</si>
  <si>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</si>
  <si>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</si>
  <si>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</si>
  <si>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</si>
  <si>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</si>
  <si>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</si>
  <si>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</si>
  <si>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</si>
  <si>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</si>
  <si>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</si>
  <si>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</si>
  <si>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</si>
  <si>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</si>
  <si>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</si>
  <si>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</si>
  <si>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</si>
  <si>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</si>
  <si>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</si>
  <si>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</si>
  <si>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</si>
  <si>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</si>
  <si>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</si>
  <si>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</si>
  <si>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</si>
  <si>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</si>
  <si>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</si>
  <si>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</si>
  <si>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</si>
  <si>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</si>
  <si>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</si>
  <si>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</si>
  <si>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</si>
  <si>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</si>
  <si>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</si>
  <si>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</si>
  <si>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</si>
  <si>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</si>
  <si>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</si>
  <si>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</si>
  <si>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</si>
  <si>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</si>
  <si>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</si>
  <si>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</si>
  <si>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</si>
  <si>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</si>
  <si>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</si>
  <si>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</si>
  <si>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</si>
  <si>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</si>
  <si>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</si>
  <si>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</si>
  <si>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</si>
  <si>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</si>
  <si>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</si>
  <si>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</si>
  <si>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</si>
  <si>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</si>
  <si>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</si>
  <si>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</si>
  <si>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</si>
  <si>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</si>
  <si>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</si>
  <si>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</si>
  <si>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</si>
  <si>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</si>
  <si>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</si>
  <si>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</si>
  <si>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</si>
  <si>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</si>
  <si>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</si>
  <si>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</si>
  <si>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</si>
  <si>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</si>
  <si>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</si>
  <si>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</si>
  <si>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</si>
  <si>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</si>
  <si>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</si>
  <si>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</si>
  <si>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</si>
  <si>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</si>
  <si>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</si>
  <si>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</si>
  <si>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</si>
  <si>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</si>
  <si>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</si>
  <si>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</si>
  <si>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</si>
  <si>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</si>
  <si>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</si>
  <si>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</si>
  <si>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</si>
  <si>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</si>
  <si>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</si>
  <si>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</si>
  <si>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</si>
  <si>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</si>
  <si>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</si>
  <si>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</si>
  <si>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</si>
  <si>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</si>
  <si>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</si>
  <si>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</si>
  <si>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</si>
  <si>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</si>
  <si>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</si>
  <si>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</si>
  <si>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</si>
  <si>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</si>
  <si>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</si>
  <si>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</si>
  <si>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</si>
  <si>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</si>
  <si>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</si>
  <si>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</si>
  <si>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</si>
  <si>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</si>
  <si>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</si>
  <si>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</si>
  <si>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</si>
  <si>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</si>
  <si>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</si>
  <si>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</si>
  <si>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</si>
  <si>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</si>
  <si>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</si>
  <si>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</si>
  <si>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</si>
  <si>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</si>
  <si>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</si>
  <si>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</si>
  <si>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</si>
  <si>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</si>
  <si>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</si>
  <si>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</si>
  <si>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</si>
  <si>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</si>
  <si>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</si>
  <si>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</si>
  <si>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</si>
  <si>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</si>
  <si>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</si>
  <si>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</si>
  <si>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</si>
  <si>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</si>
  <si>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</si>
  <si>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</si>
  <si>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</si>
  <si>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</si>
  <si>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</si>
  <si>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</si>
  <si>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</si>
  <si>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</si>
  <si>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</si>
  <si>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</si>
  <si>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</si>
  <si>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</si>
  <si>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</si>
  <si>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</si>
  <si>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</si>
  <si>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</si>
  <si>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</si>
  <si>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</si>
  <si>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</si>
  <si>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</si>
  <si>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</si>
  <si>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</si>
  <si>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</si>
  <si>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</si>
  <si>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</si>
  <si>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</si>
  <si>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</si>
  <si>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</si>
  <si>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</si>
  <si>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</si>
  <si>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</si>
  <si>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</si>
  <si>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</si>
  <si>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</si>
  <si>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</si>
  <si>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</si>
  <si>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</si>
  <si>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</si>
  <si>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</si>
  <si>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</si>
  <si>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</si>
  <si>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</si>
  <si>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</si>
  <si>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</si>
  <si>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</si>
  <si>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</si>
  <si>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</si>
  <si>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</si>
  <si>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</si>
  <si>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</si>
  <si>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</si>
  <si>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</si>
  <si>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</si>
  <si>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</si>
  <si>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</si>
  <si>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</si>
  <si>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</si>
  <si>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</si>
  <si>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</si>
  <si>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</si>
  <si>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</si>
  <si>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</si>
  <si>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</si>
  <si>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</si>
  <si>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</si>
  <si>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</si>
  <si>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</si>
  <si>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</si>
  <si>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</si>
  <si>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</si>
  <si>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</si>
  <si>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</si>
  <si>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</si>
  <si>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</si>
  <si>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</si>
  <si>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</si>
  <si>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</si>
  <si>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</si>
  <si>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</si>
  <si>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</si>
  <si>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</si>
  <si>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</si>
  <si>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</si>
  <si>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</si>
  <si>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</si>
  <si>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</si>
  <si>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</si>
  <si>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</si>
  <si>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</si>
  <si>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</si>
  <si>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</si>
  <si>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</si>
  <si>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</si>
  <si>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</si>
  <si>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</si>
  <si>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</si>
  <si>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</si>
  <si>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</si>
  <si>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</si>
  <si>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</si>
  <si>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</si>
  <si>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</si>
  <si>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</si>
  <si>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</si>
  <si>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</si>
  <si>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</si>
  <si>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</si>
  <si>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</si>
  <si>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</si>
  <si>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</si>
  <si>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</si>
  <si>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</si>
  <si>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</si>
  <si>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</si>
  <si>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</si>
  <si>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</si>
  <si>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</si>
  <si>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</si>
  <si>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</si>
  <si>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</si>
  <si>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</si>
  <si>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</si>
  <si>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</si>
  <si>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</si>
  <si>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</si>
  <si>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</si>
  <si>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</si>
  <si>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</si>
  <si>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</si>
  <si>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</si>
  <si>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</si>
  <si>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</si>
  <si>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</si>
  <si>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</si>
  <si>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</si>
  <si>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</si>
  <si>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</si>
  <si>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</si>
  <si>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</si>
  <si>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</si>
  <si>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</si>
  <si>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</si>
  <si>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</si>
  <si>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</si>
  <si>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</si>
  <si>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</si>
  <si>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</si>
  <si>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</si>
  <si>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</si>
  <si>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</si>
  <si>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</si>
  <si>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</si>
  <si>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</si>
  <si>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</si>
  <si>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</si>
  <si>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</si>
  <si>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</si>
  <si>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</si>
  <si>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</si>
  <si>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</si>
  <si>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</si>
  <si>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</si>
  <si>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</si>
  <si>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</si>
  <si>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</si>
  <si>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</si>
  <si>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</si>
  <si>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</si>
  <si>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</si>
  <si>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</si>
  <si>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</si>
  <si>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</si>
  <si>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</si>
  <si>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</si>
  <si>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</si>
  <si>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</si>
  <si>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</si>
  <si>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</si>
  <si>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</si>
  <si>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</si>
  <si>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</si>
  <si>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</si>
  <si>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</si>
  <si>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</si>
  <si>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</si>
  <si>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</si>
  <si>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</si>
  <si>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</si>
  <si>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</si>
  <si>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</si>
  <si>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</si>
  <si>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</si>
  <si>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</si>
  <si>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</si>
  <si>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</si>
  <si>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</si>
  <si>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</si>
  <si>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</si>
  <si>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</si>
  <si>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</si>
  <si>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</si>
  <si>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</si>
  <si>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</si>
  <si>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</si>
  <si>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</si>
  <si>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</si>
  <si>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</si>
  <si>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</si>
  <si>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</si>
  <si>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</si>
  <si>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</si>
  <si>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</si>
  <si>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</si>
  <si>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</si>
  <si>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</si>
  <si>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</si>
  <si>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</si>
  <si>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</si>
  <si>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</si>
  <si>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</si>
  <si>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</si>
  <si>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</si>
  <si>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</si>
  <si>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</si>
  <si>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</si>
  <si>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</si>
  <si>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</si>
  <si>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</si>
  <si>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</si>
  <si>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</si>
  <si>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</si>
  <si>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</si>
  <si>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</si>
  <si>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</si>
  <si>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</si>
  <si>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</si>
  <si>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</si>
  <si>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</si>
  <si>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</si>
  <si>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</si>
  <si>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</si>
  <si>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</si>
  <si>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</si>
  <si>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</si>
  <si>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</si>
  <si>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</si>
  <si>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</si>
  <si>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</si>
  <si>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</si>
  <si>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</si>
  <si>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</si>
  <si>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</si>
  <si>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</si>
  <si>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</si>
  <si>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</si>
  <si>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</si>
  <si>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</si>
  <si>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</si>
  <si>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</si>
  <si>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</si>
  <si>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</si>
  <si>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</si>
  <si>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</si>
  <si>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</si>
  <si>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</si>
  <si>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</si>
  <si>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</si>
  <si>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</si>
  <si>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</si>
  <si>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</si>
  <si>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</si>
  <si>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</si>
  <si>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</si>
  <si>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</si>
  <si>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</si>
  <si>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</si>
  <si>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</si>
  <si>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</si>
  <si>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</si>
  <si>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</si>
  <si>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</si>
  <si>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</si>
  <si>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</si>
  <si>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</si>
  <si>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</si>
  <si>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</si>
  <si>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</si>
  <si>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</si>
  <si>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</si>
  <si>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</si>
  <si>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</si>
  <si>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</si>
  <si>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</si>
  <si>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</si>
  <si>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</si>
  <si>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</si>
  <si>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</si>
  <si>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</si>
  <si>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</si>
  <si>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</si>
  <si>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</si>
  <si>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</si>
  <si>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</si>
  <si>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</si>
  <si>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</si>
  <si>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</si>
  <si>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</si>
  <si>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</si>
  <si>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</si>
  <si>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</si>
  <si>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</si>
  <si>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</si>
  <si>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</si>
  <si>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</si>
  <si>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</si>
  <si>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</si>
  <si>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</si>
  <si>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</si>
  <si>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</si>
  <si>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</si>
  <si>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</si>
  <si>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</si>
  <si>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</si>
  <si>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</si>
  <si>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</si>
  <si>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</si>
  <si>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</si>
  <si>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</si>
  <si>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</si>
  <si>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</si>
  <si>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</si>
  <si>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</si>
  <si>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</si>
  <si>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</si>
  <si>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</si>
  <si>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</si>
  <si>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</si>
  <si>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</si>
  <si>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</si>
  <si>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</si>
  <si>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</si>
  <si>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</si>
  <si>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</si>
  <si>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</si>
  <si>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</si>
  <si>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</si>
  <si>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</si>
  <si>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</si>
  <si>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</si>
  <si>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</si>
  <si>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</si>
  <si>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</si>
  <si>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</si>
  <si>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</si>
  <si>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</si>
  <si>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</si>
  <si>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</si>
  <si>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</si>
  <si>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</si>
  <si>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</si>
  <si>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</si>
  <si>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</si>
  <si>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</si>
  <si>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</si>
  <si>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</si>
  <si>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</si>
  <si>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</si>
  <si>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</si>
  <si>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</si>
  <si>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</si>
  <si>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</si>
  <si>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</si>
  <si>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</si>
  <si>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</si>
  <si>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</si>
  <si>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</si>
  <si>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</si>
  <si>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</si>
  <si>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</si>
  <si>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</si>
  <si>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</si>
  <si>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</si>
  <si>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</si>
  <si>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</si>
  <si>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</si>
  <si>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</si>
  <si>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</si>
  <si>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</si>
  <si>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</si>
  <si>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</si>
  <si>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</si>
  <si>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</si>
  <si>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</si>
  <si>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</si>
  <si>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</si>
  <si>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</si>
  <si>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</si>
  <si>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</si>
  <si>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</si>
  <si>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</si>
  <si>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</si>
  <si>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</si>
  <si>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</si>
  <si>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</si>
  <si>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</si>
  <si>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</si>
  <si>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</si>
  <si>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</si>
  <si>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</si>
  <si>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</si>
  <si>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</si>
  <si>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</si>
  <si>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</si>
  <si>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</si>
  <si>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</si>
  <si>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</si>
  <si>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</si>
  <si>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</si>
  <si>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</si>
  <si>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</si>
  <si>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</si>
  <si>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</si>
  <si>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</si>
  <si>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</si>
  <si>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</si>
  <si>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</si>
  <si>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</si>
  <si>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</si>
  <si>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</si>
  <si>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</si>
  <si>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</si>
  <si>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</si>
  <si>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</si>
  <si>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</si>
  <si>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</si>
  <si>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</si>
  <si>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</si>
  <si>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</si>
  <si>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</si>
  <si>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</si>
  <si>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</si>
  <si>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</si>
  <si>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</si>
  <si>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</si>
  <si>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</si>
  <si>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</si>
  <si>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</si>
  <si>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</si>
  <si>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</si>
  <si>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</si>
  <si>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</si>
  <si>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</si>
  <si>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</si>
  <si>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</si>
  <si>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</si>
  <si>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</si>
  <si>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</si>
  <si>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</si>
  <si>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</si>
  <si>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</si>
  <si>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</si>
  <si>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</si>
  <si>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</si>
  <si>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</si>
  <si>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</si>
  <si>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</si>
  <si>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</si>
  <si>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</si>
  <si>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</si>
  <si>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</si>
  <si>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</si>
  <si>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</si>
  <si>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</si>
  <si>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</si>
  <si>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</si>
  <si>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</si>
  <si>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</si>
  <si>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</si>
  <si>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</si>
  <si>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</si>
  <si>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</si>
  <si>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</si>
  <si>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</si>
  <si>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</si>
  <si>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</si>
  <si>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</si>
  <si>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</si>
  <si>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</si>
  <si>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</si>
  <si>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</si>
  <si>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</si>
  <si>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</si>
  <si>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</si>
  <si>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</si>
  <si>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</si>
  <si>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</si>
  <si>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</si>
  <si>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</si>
  <si>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</si>
  <si>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</si>
  <si>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</si>
  <si>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</si>
  <si>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</si>
  <si>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</si>
  <si>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</si>
  <si>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</si>
  <si>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</si>
  <si>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</si>
  <si>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</si>
  <si>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</si>
  <si>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</si>
  <si>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</si>
  <si>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</si>
  <si>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</si>
  <si>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</si>
  <si>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</si>
  <si>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</si>
  <si>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</si>
  <si>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</si>
  <si>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</si>
  <si>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</si>
  <si>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</si>
  <si>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</si>
  <si>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</si>
  <si>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</si>
  <si>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</si>
  <si>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</si>
  <si>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</si>
  <si>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</si>
  <si>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</si>
  <si>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</si>
  <si>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</si>
  <si>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</si>
  <si>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</si>
  <si>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</si>
  <si>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</si>
  <si>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</si>
  <si>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</si>
  <si>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</si>
  <si>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</si>
  <si>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</si>
  <si>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</si>
  <si>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</si>
  <si>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</si>
  <si>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</si>
  <si>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</si>
  <si>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</si>
  <si>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</si>
  <si>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</si>
  <si>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</si>
  <si>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</si>
  <si>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</si>
  <si>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</si>
  <si>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</si>
  <si>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</si>
  <si>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</si>
  <si>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</si>
  <si>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</si>
  <si>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</si>
  <si>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</si>
  <si>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</si>
  <si>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</si>
  <si>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</si>
  <si>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</si>
  <si>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</si>
  <si>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</si>
  <si>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</si>
  <si>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</si>
  <si>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</si>
  <si>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</si>
  <si>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</si>
  <si>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</si>
  <si>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</si>
  <si>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</si>
  <si>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</si>
  <si>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</si>
  <si>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</si>
  <si>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</si>
  <si>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</si>
  <si>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</si>
  <si>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</si>
  <si>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</si>
  <si>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</si>
  <si>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</si>
  <si>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</si>
  <si>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</si>
  <si>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</si>
  <si>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</si>
  <si>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</si>
  <si>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</si>
  <si>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</si>
  <si>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</si>
  <si>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</si>
  <si>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</si>
  <si>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</si>
  <si>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</si>
  <si>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</si>
  <si>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</si>
  <si>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</si>
  <si>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</si>
  <si>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</si>
  <si>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</si>
  <si>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</si>
  <si>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</si>
  <si>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</si>
  <si>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</si>
  <si>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</si>
  <si>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</si>
  <si>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</si>
  <si>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</si>
  <si>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</si>
  <si>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</si>
  <si>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</si>
  <si>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</si>
  <si>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</si>
  <si>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</si>
  <si>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</si>
  <si>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</si>
  <si>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</si>
  <si>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</si>
  <si>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</si>
  <si>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</si>
  <si>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</si>
  <si>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</si>
  <si>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</si>
  <si>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</si>
  <si>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</si>
  <si>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</si>
  <si>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</si>
  <si>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</si>
  <si>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</si>
  <si>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</si>
  <si>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</si>
  <si>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</si>
  <si>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</si>
  <si>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</si>
  <si>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</si>
  <si>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</si>
  <si>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</si>
  <si>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</si>
  <si>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</si>
  <si>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</si>
  <si>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</si>
  <si>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</si>
  <si>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</si>
  <si>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</si>
  <si>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</si>
  <si>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</si>
  <si>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</si>
  <si>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</si>
  <si>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</si>
  <si>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</si>
  <si>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</si>
  <si>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</si>
  <si>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</si>
  <si>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</si>
  <si>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</si>
  <si>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</si>
  <si>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</si>
  <si>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</si>
  <si>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</si>
  <si>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</si>
  <si>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</si>
  <si>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</si>
  <si>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</si>
  <si>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</si>
  <si>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</si>
  <si>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</si>
  <si>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</si>
  <si>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</si>
  <si>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</si>
  <si>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</si>
  <si>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</si>
  <si>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</si>
  <si>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</si>
  <si>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</si>
  <si>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</si>
  <si>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</si>
  <si>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</si>
  <si>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</si>
  <si>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</si>
  <si>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</si>
  <si>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</si>
  <si>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</si>
  <si>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</si>
  <si>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</si>
  <si>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</si>
  <si>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</si>
  <si>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</si>
  <si>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</si>
  <si>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</si>
  <si>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</si>
  <si>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</si>
  <si>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</si>
  <si>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</si>
  <si>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</si>
  <si>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</si>
  <si>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</si>
  <si>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</si>
  <si>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</si>
  <si>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</si>
  <si>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</si>
  <si>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</si>
  <si>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</si>
  <si>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</si>
  <si>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</si>
  <si>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</si>
  <si>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</si>
  <si>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</si>
  <si>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</si>
  <si>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</si>
  <si>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</si>
  <si>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</si>
  <si>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</si>
  <si>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</si>
  <si>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</si>
  <si>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</si>
  <si>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</si>
  <si>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</si>
  <si>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</si>
  <si>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</si>
  <si>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</si>
  <si>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</si>
  <si>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</si>
  <si>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</si>
  <si>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</si>
  <si>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</si>
  <si>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</si>
  <si>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</si>
  <si>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</si>
  <si>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</si>
  <si>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</si>
  <si>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</si>
  <si>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</si>
  <si>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</si>
  <si>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</si>
  <si>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</si>
  <si>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</si>
  <si>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</si>
  <si>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</si>
  <si>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</si>
  <si>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</si>
  <si>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</si>
  <si>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</si>
  <si>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</si>
  <si>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</si>
  <si>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</si>
  <si>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</si>
  <si>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</si>
  <si>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</si>
  <si>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</si>
  <si>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</si>
  <si>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</si>
  <si>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</si>
  <si>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</si>
  <si>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</si>
  <si>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</si>
  <si>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</si>
  <si>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</si>
  <si>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</si>
  <si>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</si>
  <si>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</si>
  <si>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</si>
  <si>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</si>
  <si>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</si>
  <si>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</si>
  <si>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</si>
  <si>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</si>
  <si>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</si>
  <si>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</si>
  <si>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</si>
  <si>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</si>
  <si>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</si>
  <si>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</si>
  <si>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</si>
  <si>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</si>
  <si>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</si>
  <si>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</si>
  <si>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</si>
  <si>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</si>
  <si>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</si>
  <si>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</si>
  <si>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</si>
  <si>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</si>
  <si>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</si>
  <si>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</si>
  <si>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</si>
  <si>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</si>
  <si>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</si>
  <si>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</si>
  <si>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</si>
  <si>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</si>
  <si>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</si>
  <si>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</si>
  <si>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</si>
  <si>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</si>
  <si>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</si>
  <si>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</si>
  <si>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</si>
  <si>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</si>
  <si>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</si>
  <si>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</si>
  <si>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</si>
  <si>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</si>
  <si>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</si>
  <si>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</si>
  <si>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</si>
  <si>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</si>
  <si>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</si>
  <si>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</si>
  <si>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</si>
  <si>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</si>
  <si>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</si>
  <si>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</si>
  <si>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</si>
  <si>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</si>
  <si>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</si>
  <si>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</si>
  <si>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</si>
  <si>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</si>
  <si>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</si>
  <si>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</si>
  <si>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</si>
  <si>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</si>
  <si>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</si>
  <si>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</si>
  <si>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</si>
  <si>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</si>
  <si>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</si>
  <si>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</si>
  <si>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</si>
  <si>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</si>
  <si>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</si>
  <si>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</si>
  <si>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</si>
  <si>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</si>
  <si>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</si>
  <si>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</si>
  <si>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</si>
  <si>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</si>
  <si>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</si>
  <si>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</si>
  <si>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</si>
  <si>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</si>
  <si>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</si>
  <si>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</si>
  <si>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</si>
  <si>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</si>
  <si>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</si>
  <si>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</si>
  <si>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</si>
  <si>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</si>
  <si>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</si>
  <si>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</si>
  <si>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</si>
  <si>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</si>
  <si>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</si>
  <si>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</si>
  <si>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</si>
  <si>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</si>
  <si>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</si>
  <si>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</si>
  <si>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</si>
  <si>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</si>
  <si>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</si>
  <si>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</si>
  <si>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</si>
  <si>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</si>
  <si>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</si>
  <si>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</si>
  <si>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</si>
  <si>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</si>
  <si>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</si>
  <si>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</si>
  <si>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</si>
  <si>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</si>
  <si>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</si>
  <si>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</si>
  <si>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</si>
  <si>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</si>
  <si>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</si>
  <si>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</si>
  <si>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</si>
  <si>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</si>
  <si>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</si>
  <si>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</si>
  <si>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</si>
  <si>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</si>
  <si>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</si>
  <si>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</si>
  <si>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</si>
  <si>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</si>
  <si>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</si>
  <si>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</si>
  <si>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</si>
  <si>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</si>
  <si>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</si>
  <si>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</si>
  <si>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</si>
  <si>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</si>
  <si>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</si>
  <si>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</si>
  <si>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</si>
  <si>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</si>
  <si>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</si>
  <si>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</si>
  <si>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</si>
  <si>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</si>
  <si>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</si>
  <si>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</si>
  <si>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</si>
  <si>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</si>
  <si>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</si>
  <si>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</si>
  <si>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</si>
  <si>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</si>
  <si>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</si>
  <si>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</si>
  <si>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</si>
  <si>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</si>
  <si>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</si>
  <si>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</si>
  <si>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</si>
  <si>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</si>
  <si>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</si>
  <si>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</si>
  <si>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</si>
  <si>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</si>
  <si>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</si>
  <si>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</si>
  <si>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</si>
  <si>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</si>
  <si>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</si>
  <si>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</si>
  <si>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</si>
  <si>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</si>
  <si>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</si>
  <si>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</si>
  <si>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</si>
  <si>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</si>
  <si>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</si>
  <si>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</si>
  <si>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</si>
  <si>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</si>
  <si>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</si>
  <si>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</si>
  <si>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</si>
  <si>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</si>
  <si>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</si>
  <si>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</si>
  <si>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</si>
  <si>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</si>
  <si>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</si>
  <si>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</si>
  <si>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</si>
  <si>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</si>
  <si>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</si>
  <si>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</si>
  <si>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</si>
  <si>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</si>
  <si>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</si>
  <si>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</si>
  <si>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</si>
  <si>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</si>
  <si>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</si>
  <si>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</si>
  <si>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</si>
  <si>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</si>
  <si>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</si>
  <si>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</si>
  <si>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</si>
  <si>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</si>
  <si>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</si>
  <si>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</si>
  <si>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</si>
  <si>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</si>
  <si>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</si>
  <si>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</si>
  <si>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</si>
  <si>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</si>
  <si>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</si>
  <si>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</si>
  <si>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</si>
  <si>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</si>
  <si>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</si>
  <si>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</si>
  <si>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</si>
  <si>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</si>
  <si>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</si>
  <si>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</si>
  <si>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</si>
  <si>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</si>
  <si>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</si>
  <si>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</si>
  <si>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</si>
  <si>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</si>
  <si>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</si>
  <si>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</si>
  <si>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</si>
  <si>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</si>
  <si>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</si>
  <si>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</si>
  <si>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</si>
  <si>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</si>
  <si>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</si>
  <si>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</si>
  <si>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</si>
  <si>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</si>
  <si>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</si>
  <si>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</si>
  <si>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</si>
  <si>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</si>
  <si>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</si>
  <si>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</si>
  <si>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</si>
  <si>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</si>
  <si>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</si>
  <si>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</si>
  <si>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</si>
  <si>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</si>
  <si>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</si>
  <si>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</si>
  <si>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</si>
  <si>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</si>
  <si>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</si>
  <si>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</si>
  <si>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</si>
  <si>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</si>
  <si>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</si>
  <si>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</si>
  <si>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</si>
  <si>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</si>
  <si>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</si>
  <si>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</si>
  <si>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</si>
  <si>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</si>
  <si>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</si>
  <si>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</si>
  <si>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</si>
  <si>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</si>
  <si>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</si>
  <si>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</si>
  <si>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</si>
  <si>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</si>
  <si>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</si>
  <si>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</si>
  <si>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</si>
  <si>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</si>
  <si>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</si>
  <si>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</si>
  <si>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</si>
  <si>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</si>
  <si>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</si>
  <si>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</si>
  <si>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</si>
  <si>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</si>
  <si>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</si>
  <si>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</si>
  <si>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</si>
  <si>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</si>
  <si>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</si>
  <si>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</si>
  <si>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</si>
  <si>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</si>
  <si>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</si>
  <si>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</si>
  <si>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</si>
  <si>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</si>
  <si>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</si>
  <si>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</si>
  <si>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</si>
  <si>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</si>
  <si>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</si>
  <si>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</si>
  <si>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</si>
  <si>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</si>
  <si>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</si>
  <si>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</si>
  <si>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</si>
  <si>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</si>
  <si>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</si>
  <si>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</si>
  <si>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</si>
  <si>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</si>
  <si>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</si>
  <si>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</si>
  <si>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</si>
  <si>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</si>
  <si>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</si>
  <si>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</si>
  <si>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</si>
  <si>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</si>
  <si>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</si>
  <si>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</si>
  <si>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</si>
  <si>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</si>
  <si>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</si>
  <si>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</si>
  <si>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</si>
  <si>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</si>
  <si>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</si>
  <si>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</si>
  <si>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</si>
  <si>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</si>
  <si>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</si>
  <si>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</si>
  <si>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</si>
  <si>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</si>
  <si>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</si>
  <si>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</si>
  <si>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</si>
  <si>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</si>
  <si>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</si>
  <si>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</si>
  <si>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</si>
  <si>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</si>
  <si>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</si>
  <si>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</si>
  <si>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</si>
  <si>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</si>
  <si>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</si>
  <si>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</si>
  <si>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</si>
  <si>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</si>
  <si>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</si>
  <si>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</si>
  <si>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</si>
  <si>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</si>
  <si>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</si>
  <si>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</si>
  <si>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</si>
  <si>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</si>
  <si>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</si>
  <si>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</si>
  <si>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</si>
  <si>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</si>
  <si>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</si>
  <si>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</si>
  <si>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</si>
  <si>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</si>
  <si>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</si>
  <si>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</si>
  <si>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</si>
  <si>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</si>
  <si>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</si>
  <si>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</si>
  <si>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</si>
  <si>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</si>
  <si>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</si>
  <si>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</si>
  <si>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</si>
  <si>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</si>
  <si>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</si>
  <si>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</si>
  <si>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</si>
  <si>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</si>
  <si>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</si>
  <si>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</si>
  <si>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</si>
  <si>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</si>
  <si>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</si>
  <si>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</si>
  <si>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</si>
  <si>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</si>
  <si>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</si>
  <si>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</si>
  <si>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</si>
  <si>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</si>
  <si>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</si>
  <si>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</si>
  <si>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</si>
  <si>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</si>
  <si>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</si>
  <si>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</si>
  <si>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</si>
  <si>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</si>
  <si>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</si>
  <si>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</si>
  <si>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</si>
  <si>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</si>
  <si>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</si>
  <si>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</si>
  <si>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</si>
  <si>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</si>
  <si>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</si>
  <si>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</si>
  <si>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</si>
  <si>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</si>
  <si>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</si>
  <si>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</si>
  <si>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</si>
  <si>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</si>
  <si>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</si>
  <si>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</si>
  <si>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</si>
  <si>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</si>
  <si>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</si>
  <si>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</si>
  <si>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</si>
  <si>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</si>
  <si>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</si>
  <si>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</si>
  <si>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</si>
  <si>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</si>
  <si>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</si>
  <si>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</si>
  <si>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</si>
  <si>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</si>
  <si>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</si>
  <si>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</si>
  <si>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</si>
  <si>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</si>
  <si>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</si>
  <si>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</si>
  <si>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</si>
  <si>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</si>
  <si>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</si>
  <si>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</si>
  <si>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</si>
  <si>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</si>
  <si>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</si>
  <si>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</si>
  <si>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</si>
  <si>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</si>
  <si>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</si>
  <si>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</si>
  <si>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</si>
  <si>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</si>
  <si>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</si>
  <si>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</si>
  <si>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</si>
  <si>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</si>
  <si>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</si>
  <si>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</si>
  <si>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</si>
  <si>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</si>
  <si>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</si>
  <si>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</si>
  <si>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</si>
  <si>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</si>
  <si>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</si>
  <si>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</si>
  <si>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</si>
  <si>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</si>
  <si>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</si>
  <si>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</si>
  <si>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</si>
  <si>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</si>
  <si>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</si>
  <si>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</si>
  <si>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</si>
  <si>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</si>
  <si>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</si>
  <si>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</si>
  <si>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</si>
  <si>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</si>
  <si>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</si>
  <si>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</si>
  <si>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</si>
  <si>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</si>
  <si>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</si>
  <si>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</si>
  <si>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</si>
  <si>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</si>
  <si>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</si>
  <si>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</si>
  <si>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</si>
  <si>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</si>
  <si>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</si>
  <si>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</si>
  <si>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</si>
  <si>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</si>
  <si>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</si>
  <si>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</si>
  <si>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</si>
  <si>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</si>
  <si>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</si>
  <si>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</si>
  <si>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</si>
  <si>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</si>
  <si>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</si>
  <si>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</si>
  <si>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</si>
  <si>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</si>
  <si>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</si>
  <si>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</si>
  <si>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</si>
  <si>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</si>
  <si>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</si>
  <si>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</si>
  <si>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</si>
  <si>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</si>
  <si>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</si>
  <si>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</si>
  <si>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</si>
  <si>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</si>
  <si>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</si>
  <si>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</si>
  <si>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</si>
  <si>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</si>
  <si>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</si>
  <si>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</si>
  <si>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</si>
  <si>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</si>
  <si>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</si>
  <si>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</si>
  <si>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</si>
  <si>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</si>
  <si>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</si>
  <si>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</si>
  <si>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</si>
  <si>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</si>
  <si>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</si>
  <si>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</si>
  <si>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</si>
  <si>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</si>
  <si>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</si>
  <si>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</si>
  <si>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</si>
  <si>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</si>
  <si>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</si>
  <si>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</si>
  <si>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</si>
  <si>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</si>
  <si>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</si>
  <si>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</si>
  <si>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</si>
  <si>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</si>
  <si>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</si>
  <si>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</si>
  <si>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</si>
  <si>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</si>
  <si>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</si>
  <si>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</si>
  <si>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</si>
  <si>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</si>
  <si>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</si>
  <si>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</si>
  <si>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</si>
  <si>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</si>
  <si>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</si>
  <si>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</si>
  <si>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</si>
  <si>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</si>
  <si>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</si>
  <si>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</si>
  <si>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</si>
  <si>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</si>
  <si>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</si>
  <si>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</si>
  <si>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</si>
  <si>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</si>
  <si>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</si>
  <si>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</si>
  <si>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</si>
  <si>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</si>
  <si>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</si>
  <si>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</si>
  <si>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</si>
  <si>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</si>
  <si>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</si>
  <si>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</si>
  <si>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</si>
  <si>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</si>
  <si>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</si>
  <si>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</si>
  <si>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</si>
  <si>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</si>
  <si>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</si>
  <si>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</si>
  <si>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</si>
  <si>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</si>
  <si>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</si>
  <si>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</si>
  <si>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</si>
  <si>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</si>
  <si>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</si>
  <si>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</si>
  <si>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</si>
  <si>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</si>
  <si>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</si>
  <si>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</si>
  <si>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</si>
  <si>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</si>
  <si>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</si>
  <si>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</si>
  <si>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</si>
  <si>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</si>
  <si>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</si>
  <si>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</si>
  <si>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</si>
  <si>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</si>
  <si>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</si>
  <si>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</si>
  <si>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</si>
  <si>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</si>
  <si>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</si>
  <si>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</si>
  <si>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</si>
  <si>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</si>
  <si>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</si>
  <si>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</si>
  <si>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</si>
  <si>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</si>
  <si>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</si>
  <si>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</si>
  <si>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</si>
  <si>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</si>
  <si>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</si>
  <si>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</si>
  <si>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</si>
  <si>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</si>
  <si>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</si>
  <si>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</si>
  <si>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</si>
  <si>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</si>
  <si>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</si>
  <si>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</si>
  <si>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</si>
  <si>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</si>
  <si>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</si>
  <si>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</si>
  <si>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</si>
  <si>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</si>
  <si>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</si>
  <si>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</si>
  <si>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</si>
  <si>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</si>
  <si>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</si>
  <si>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</si>
  <si>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</si>
  <si>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</si>
  <si>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</si>
  <si>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</si>
  <si>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</si>
  <si>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</si>
  <si>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</si>
  <si>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</si>
  <si>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</si>
  <si>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</si>
  <si>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</si>
  <si>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</si>
  <si>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</si>
  <si>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</si>
  <si>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</si>
  <si>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</si>
  <si>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</si>
  <si>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</si>
  <si>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</si>
  <si>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</si>
  <si>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</si>
  <si>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</si>
  <si>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</si>
  <si>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</si>
  <si>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</si>
  <si>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</si>
  <si>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</si>
  <si>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</si>
  <si>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</si>
  <si>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</si>
  <si>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</si>
  <si>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</si>
  <si>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</si>
  <si>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</si>
  <si>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</si>
  <si>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</si>
  <si>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</si>
  <si>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</si>
  <si>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</si>
  <si>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</si>
  <si>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</si>
  <si>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</si>
  <si>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</si>
  <si>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</si>
  <si>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</si>
  <si>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</si>
  <si>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</si>
  <si>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</si>
  <si>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</si>
  <si>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</si>
  <si>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</si>
  <si>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</si>
  <si>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</si>
  <si>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</si>
  <si>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</si>
  <si>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</si>
  <si>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</si>
  <si>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</si>
  <si>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</si>
  <si>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</si>
  <si>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</si>
  <si>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</si>
  <si>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</si>
  <si>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</si>
  <si>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</si>
  <si>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</si>
  <si>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</si>
  <si>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</si>
  <si>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</si>
  <si>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</si>
  <si>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</si>
  <si>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</si>
  <si>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</si>
  <si>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</si>
  <si>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</si>
  <si>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</si>
  <si>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</si>
  <si>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</si>
  <si>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</si>
  <si>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</si>
  <si>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</si>
  <si>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</si>
  <si>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</si>
  <si>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</si>
  <si>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</si>
  <si>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</si>
  <si>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</si>
  <si>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</si>
  <si>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</si>
  <si>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</si>
  <si>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</si>
  <si>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</si>
  <si>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</si>
  <si>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</si>
  <si>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</si>
  <si>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</si>
  <si>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</si>
  <si>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</si>
  <si>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</si>
  <si>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</si>
  <si>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</si>
  <si>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</si>
  <si>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</si>
  <si>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</si>
  <si>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</si>
  <si>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</si>
  <si>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</si>
  <si>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</si>
  <si>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</si>
  <si>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</si>
  <si>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</si>
  <si>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</si>
  <si>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</si>
  <si>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</si>
  <si>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</si>
  <si>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</si>
  <si>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</si>
  <si>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</si>
  <si>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</si>
  <si>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</si>
  <si>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</si>
  <si>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</si>
  <si>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</si>
  <si>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</si>
  <si>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</si>
  <si>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</si>
  <si>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</si>
  <si>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</si>
  <si>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</si>
  <si>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</si>
  <si>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</si>
  <si>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</si>
  <si>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</si>
  <si>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</si>
  <si>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</si>
  <si>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</si>
  <si>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</si>
  <si>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</si>
  <si>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</si>
  <si>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</si>
  <si>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</si>
  <si>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</si>
  <si>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</si>
  <si>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</si>
  <si>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</si>
  <si>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</si>
  <si>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</si>
  <si>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</si>
  <si>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</si>
  <si>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</si>
  <si>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</si>
  <si>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</si>
  <si>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</si>
  <si>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</si>
  <si>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</si>
  <si>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</si>
  <si>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</si>
  <si>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</si>
  <si>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</si>
  <si>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</si>
  <si>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</si>
  <si>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</si>
  <si>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</si>
  <si>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</si>
  <si>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</si>
  <si>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</si>
  <si>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</si>
  <si>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</si>
  <si>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</si>
  <si>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</si>
  <si>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</si>
  <si>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</si>
  <si>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</si>
  <si>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</si>
  <si>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</si>
  <si>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</si>
  <si>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</si>
  <si>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</si>
  <si>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</si>
  <si>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</si>
  <si>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</si>
  <si>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</si>
  <si>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</si>
  <si>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</si>
  <si>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</si>
  <si>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</si>
  <si>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</si>
  <si>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</si>
  <si>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</si>
  <si>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</si>
  <si>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</si>
  <si>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</si>
  <si>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</si>
  <si>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</si>
  <si>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</si>
  <si>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</si>
  <si>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</si>
  <si>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</si>
  <si>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</si>
  <si>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</si>
  <si>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</si>
  <si>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</si>
  <si>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</si>
  <si>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</si>
  <si>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</si>
  <si>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</si>
  <si>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</si>
  <si>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</si>
  <si>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</si>
  <si>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</si>
  <si>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</si>
  <si>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</si>
  <si>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</si>
  <si>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</si>
  <si>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</si>
  <si>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</si>
  <si>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</si>
  <si>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</si>
  <si>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</si>
  <si>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</si>
  <si>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</si>
  <si>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</si>
  <si>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</si>
  <si>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</si>
  <si>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</si>
  <si>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</si>
  <si>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</si>
  <si>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</si>
  <si>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</si>
  <si>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</si>
  <si>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</si>
  <si>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</si>
  <si>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</si>
  <si>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</si>
  <si>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</si>
  <si>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</si>
  <si>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</si>
  <si>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</si>
  <si>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</si>
  <si>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</si>
  <si>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</si>
  <si>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</si>
  <si>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</si>
  <si>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</si>
  <si>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</si>
  <si>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</si>
  <si>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</si>
  <si>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</si>
  <si>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</si>
  <si>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</si>
  <si>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</si>
  <si>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</si>
  <si>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</si>
  <si>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</si>
  <si>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</si>
  <si>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</si>
  <si>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</si>
  <si>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</si>
  <si>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</si>
  <si>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</si>
  <si>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</si>
  <si>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</si>
  <si>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</si>
  <si>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</si>
  <si>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</si>
  <si>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</si>
  <si>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</si>
  <si>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</si>
  <si>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</si>
  <si>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</si>
  <si>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</si>
  <si>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</si>
  <si>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</si>
  <si>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</si>
  <si>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</si>
  <si>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</si>
  <si>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</si>
  <si>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</si>
  <si>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</si>
  <si>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</si>
  <si>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</si>
  <si>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</si>
  <si>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</si>
  <si>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</si>
  <si>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</si>
  <si>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</si>
  <si>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</si>
  <si>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</si>
  <si>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</si>
  <si>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</si>
  <si>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</si>
  <si>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</si>
  <si>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</si>
  <si>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</si>
  <si>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</si>
  <si>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</si>
  <si>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</si>
  <si>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</si>
  <si>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</si>
  <si>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</si>
  <si>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</si>
  <si>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</si>
  <si>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</si>
  <si>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</si>
  <si>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</si>
  <si>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</si>
  <si>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</si>
  <si>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</si>
  <si>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</si>
  <si>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</si>
  <si>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</si>
  <si>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</si>
  <si>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</si>
  <si>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</si>
  <si>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</si>
  <si>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</si>
  <si>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</si>
  <si>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</si>
  <si>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</si>
  <si>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</si>
  <si>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</si>
  <si>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</si>
  <si>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</si>
  <si>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</si>
  <si>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</si>
  <si>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</si>
  <si>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</si>
  <si>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</si>
  <si>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</si>
  <si>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</si>
  <si>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</si>
  <si>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</si>
  <si>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</si>
  <si>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</si>
  <si>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</si>
  <si>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</si>
  <si>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</si>
  <si>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</si>
  <si>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</si>
  <si>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</si>
  <si>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</si>
  <si>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</si>
  <si>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</si>
  <si>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</si>
  <si>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</si>
  <si>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</si>
  <si>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</si>
  <si>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</si>
  <si>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</si>
  <si>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</si>
  <si>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</si>
  <si>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</si>
  <si>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</si>
  <si>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</si>
  <si>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</si>
  <si>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</si>
  <si>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</si>
  <si>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</si>
  <si>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</si>
  <si>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</si>
  <si>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</si>
  <si>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</si>
  <si>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</si>
  <si>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</si>
  <si>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</si>
  <si>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</si>
  <si>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</si>
  <si>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</si>
  <si>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</si>
  <si>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</si>
  <si>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</si>
  <si>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</si>
  <si>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</si>
  <si>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</si>
  <si>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</si>
  <si>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</si>
  <si>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</si>
  <si>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</si>
  <si>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</si>
  <si>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</si>
  <si>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</si>
  <si>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</si>
  <si>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</si>
  <si>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</si>
  <si>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</si>
  <si>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</si>
  <si>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</si>
  <si>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</si>
  <si>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</si>
  <si>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</si>
  <si>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</si>
  <si>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</si>
  <si>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</si>
  <si>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</si>
  <si>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</si>
  <si>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</si>
  <si>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</si>
  <si>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</si>
  <si>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</si>
  <si>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</si>
  <si>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</si>
  <si>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</si>
  <si>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</si>
  <si>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</si>
  <si>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</si>
  <si>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</si>
  <si>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</si>
  <si>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</si>
  <si>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</si>
  <si>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</si>
  <si>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</si>
  <si>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</si>
  <si>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</si>
  <si>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</si>
  <si>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</si>
  <si>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</si>
  <si>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</si>
  <si>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</si>
  <si>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</si>
  <si>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</si>
  <si>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</si>
  <si>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</si>
  <si>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</si>
  <si>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</si>
  <si>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</si>
  <si>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</si>
  <si>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</si>
  <si>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</si>
  <si>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</si>
  <si>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</si>
  <si>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</si>
  <si>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</si>
  <si>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</si>
  <si>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</si>
  <si>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</si>
  <si>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</si>
  <si>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</si>
  <si>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</si>
  <si>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</si>
  <si>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</si>
  <si>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</si>
  <si>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</si>
  <si>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</si>
  <si>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</si>
  <si>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</si>
  <si>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</si>
  <si>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</si>
  <si>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</si>
  <si>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</si>
  <si>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</si>
  <si>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</si>
  <si>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</si>
  <si>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</si>
  <si>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</si>
  <si>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</si>
  <si>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</si>
  <si>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</si>
  <si>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</si>
  <si>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</si>
  <si>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</si>
  <si>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</si>
  <si>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</si>
  <si>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</si>
  <si>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</si>
  <si>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</si>
  <si>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</si>
  <si>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</si>
  <si>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</si>
  <si>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</si>
  <si>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</si>
  <si>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</si>
  <si>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</si>
  <si>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</si>
  <si>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</si>
  <si>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</si>
  <si>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</si>
  <si>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</si>
  <si>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</si>
  <si>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</si>
  <si>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</si>
  <si>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</si>
  <si>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</si>
  <si>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</si>
  <si>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</si>
  <si>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</si>
  <si>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</si>
  <si>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</si>
  <si>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</si>
  <si>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</si>
  <si>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</si>
  <si>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</si>
  <si>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</si>
  <si>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</si>
  <si>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</si>
  <si>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</si>
  <si>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</si>
  <si>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</si>
  <si>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</si>
  <si>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</si>
  <si>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</si>
  <si>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</si>
  <si>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</si>
  <si>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</si>
  <si>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</si>
  <si>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</si>
  <si>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</si>
  <si>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</si>
  <si>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</si>
  <si>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</si>
  <si>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</si>
  <si>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</si>
  <si>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</si>
  <si>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</si>
  <si>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</si>
  <si>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</si>
  <si>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</si>
  <si>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</si>
  <si>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</si>
  <si>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</si>
  <si>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</si>
  <si>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</si>
  <si>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</si>
  <si>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</si>
  <si>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</si>
  <si>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</si>
  <si>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</si>
  <si>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</si>
  <si>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</si>
  <si>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</si>
  <si>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</si>
  <si>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</si>
  <si>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</si>
  <si>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</si>
  <si>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</si>
  <si>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</si>
  <si>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</si>
  <si>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</si>
  <si>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</si>
  <si>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</si>
  <si>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</si>
  <si>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</si>
  <si>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</si>
  <si>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</si>
  <si>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</si>
  <si>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</si>
  <si>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</si>
  <si>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</si>
  <si>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</si>
  <si>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</si>
  <si>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</si>
  <si>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</si>
  <si>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</si>
  <si>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</si>
  <si>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</si>
  <si>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</si>
  <si>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</si>
  <si>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</si>
  <si>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</si>
  <si>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</si>
  <si>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</si>
  <si>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</si>
  <si>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</si>
  <si>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</si>
  <si>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</si>
  <si>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</si>
  <si>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</si>
  <si>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</si>
  <si>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</si>
  <si>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</si>
  <si>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</si>
  <si>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</si>
  <si>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</si>
  <si>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</si>
  <si>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</si>
  <si>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</si>
  <si>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</si>
  <si>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</si>
  <si>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</si>
  <si>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</si>
  <si>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</si>
  <si>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</si>
  <si>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</si>
  <si>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</si>
  <si>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</si>
  <si>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</si>
  <si>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</si>
  <si>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</si>
  <si>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</si>
  <si>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</si>
  <si>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</si>
  <si>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</si>
  <si>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</si>
  <si>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</si>
  <si>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</si>
  <si>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</si>
  <si>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</si>
  <si>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</si>
  <si>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</si>
  <si>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</si>
  <si>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</si>
  <si>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</si>
  <si>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</si>
  <si>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</si>
  <si>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</si>
  <si>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</si>
  <si>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</si>
  <si>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</si>
  <si>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</si>
  <si>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</si>
  <si>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</si>
  <si>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</si>
  <si>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</si>
  <si>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</si>
  <si>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</si>
  <si>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</si>
  <si>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</si>
  <si>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</si>
  <si>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</si>
  <si>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</si>
  <si>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</si>
  <si>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</si>
  <si>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</si>
  <si>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</si>
  <si>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</si>
  <si>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</si>
  <si>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</si>
  <si>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</si>
  <si>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</si>
  <si>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</si>
  <si>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</si>
  <si>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</si>
  <si>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</si>
  <si>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</si>
  <si>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</si>
  <si>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</si>
  <si>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</si>
  <si>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</si>
  <si>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</si>
  <si>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</si>
  <si>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</si>
  <si>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</si>
  <si>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</si>
  <si>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</si>
  <si>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</si>
  <si>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</si>
  <si>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</si>
  <si>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</si>
  <si>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</si>
  <si>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</si>
  <si>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</si>
  <si>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</si>
  <si>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</si>
  <si>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</si>
  <si>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</si>
  <si>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</si>
  <si>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</si>
  <si>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</si>
  <si>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</si>
  <si>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</si>
  <si>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</si>
  <si>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</si>
  <si>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</si>
  <si>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</si>
  <si>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</si>
  <si>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</si>
  <si>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</si>
  <si>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</si>
  <si>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</si>
  <si>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</si>
  <si>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</si>
  <si>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</si>
  <si>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</si>
  <si>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</si>
  <si>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</si>
  <si>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</si>
  <si>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</si>
  <si>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</si>
  <si>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</si>
  <si>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</si>
  <si>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</si>
  <si>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</si>
  <si>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</si>
  <si>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</si>
  <si>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</si>
  <si>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</si>
  <si>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</si>
  <si>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</si>
  <si>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</si>
  <si>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</si>
  <si>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</si>
  <si>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</si>
  <si>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</si>
  <si>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</si>
  <si>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</si>
  <si>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</si>
  <si>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</si>
  <si>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</si>
  <si>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</si>
  <si>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</si>
  <si>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</si>
  <si>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</si>
  <si>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</si>
  <si>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</si>
  <si>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</si>
  <si>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</si>
  <si>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</si>
  <si>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</si>
  <si>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</si>
  <si>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</si>
  <si>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</si>
  <si>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</si>
  <si>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</si>
  <si>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</si>
  <si>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</si>
  <si>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</si>
  <si>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</si>
  <si>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</si>
  <si>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</si>
  <si>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</si>
  <si>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</si>
  <si>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</si>
  <si>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</si>
  <si>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</si>
  <si>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</si>
  <si>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</si>
  <si>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</si>
  <si>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</si>
  <si>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</si>
  <si>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</si>
  <si>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</si>
  <si>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</si>
  <si>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</si>
  <si>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</si>
  <si>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</si>
  <si>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</si>
  <si>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</si>
  <si>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</si>
  <si>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</si>
  <si>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</si>
  <si>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</si>
  <si>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</si>
  <si>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</si>
  <si>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</si>
  <si>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</si>
  <si>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</si>
  <si>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</si>
  <si>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</si>
  <si>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</si>
  <si>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</si>
  <si>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</si>
  <si>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</si>
  <si>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</si>
  <si>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</si>
  <si>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</si>
  <si>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</si>
  <si>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</si>
  <si>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</si>
  <si>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</si>
  <si>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</si>
  <si>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</si>
  <si>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</si>
  <si>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</si>
  <si>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</si>
  <si>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</si>
  <si>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</si>
  <si>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</si>
  <si>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</si>
  <si>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</si>
  <si>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</si>
  <si>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</si>
  <si>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</si>
  <si>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</si>
  <si>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</si>
  <si>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</si>
  <si>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</si>
  <si>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</si>
  <si>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</si>
  <si>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</si>
  <si>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</si>
  <si>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</si>
  <si>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</si>
  <si>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</si>
  <si>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</si>
  <si>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</si>
  <si>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</si>
  <si>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</si>
  <si>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</si>
  <si>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</si>
  <si>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</si>
  <si>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</si>
  <si>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</si>
  <si>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</si>
  <si>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</si>
  <si>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</si>
  <si>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</si>
  <si>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</si>
  <si>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</si>
  <si>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</si>
  <si>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</si>
  <si>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</si>
  <si>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</si>
  <si>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</si>
  <si>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</si>
  <si>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</si>
  <si>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</si>
  <si>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</si>
  <si>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</si>
  <si>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</si>
  <si>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</si>
  <si>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</si>
  <si>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</si>
  <si>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</si>
  <si>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</si>
  <si>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</si>
  <si>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</si>
  <si>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</si>
  <si>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</si>
  <si>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</si>
  <si>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</si>
  <si>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</si>
  <si>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</si>
  <si>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</si>
  <si>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</si>
  <si>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</si>
  <si>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</si>
  <si>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</si>
  <si>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</si>
  <si>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</si>
  <si>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</si>
  <si>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</si>
  <si>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</si>
  <si>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</si>
  <si>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</si>
  <si>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</si>
  <si>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</si>
  <si>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</si>
  <si>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</si>
  <si>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</si>
  <si>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</si>
  <si>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</si>
  <si>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</si>
  <si>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</si>
  <si>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</si>
  <si>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</si>
  <si>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</si>
  <si>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</si>
  <si>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</si>
  <si>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</si>
  <si>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</si>
  <si>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</si>
  <si>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</si>
  <si>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</si>
  <si>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</si>
  <si>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</si>
  <si>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</si>
  <si>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</si>
  <si>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</si>
  <si>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</si>
  <si>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</si>
  <si>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</si>
  <si>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</si>
  <si>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</si>
  <si>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</si>
  <si>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</si>
  <si>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</si>
  <si>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</si>
  <si>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</si>
  <si>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</si>
  <si>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</si>
  <si>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</si>
  <si>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</si>
  <si>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</si>
  <si>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</si>
  <si>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</si>
  <si>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</si>
  <si>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</si>
  <si>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</si>
  <si>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</si>
  <si>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</si>
  <si>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</si>
  <si>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</si>
  <si>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</si>
  <si>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</si>
  <si>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</si>
  <si>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</si>
  <si>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</si>
  <si>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</si>
  <si>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</si>
  <si>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</si>
  <si>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</si>
  <si>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</si>
  <si>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</si>
  <si>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</si>
  <si>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</si>
  <si>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</si>
  <si>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</si>
  <si>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</si>
  <si>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</si>
  <si>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</si>
  <si>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</si>
  <si>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</si>
  <si>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</si>
  <si>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</si>
  <si>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</si>
  <si>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</si>
  <si>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</si>
  <si>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</si>
  <si>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</si>
  <si>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</si>
  <si>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</si>
  <si>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</si>
  <si>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</si>
  <si>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</si>
  <si>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</si>
  <si>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</si>
  <si>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</si>
  <si>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</si>
  <si>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</si>
  <si>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</si>
  <si>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</si>
  <si>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</si>
  <si>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</si>
  <si>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</si>
  <si>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</si>
  <si>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</si>
  <si>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</si>
  <si>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</si>
  <si>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</si>
  <si>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</si>
  <si>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</si>
  <si>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</si>
  <si>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</si>
  <si>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</si>
  <si>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</si>
  <si>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</si>
  <si>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</si>
  <si>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</si>
  <si>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</si>
  <si>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</si>
  <si>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</si>
  <si>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</si>
  <si>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</si>
  <si>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</si>
  <si>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</si>
  <si>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</si>
  <si>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</si>
  <si>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</si>
  <si>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</si>
  <si>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</si>
  <si>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</si>
  <si>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</si>
  <si>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</si>
  <si>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</si>
  <si>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</si>
  <si>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</si>
  <si>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</si>
  <si>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</si>
  <si>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</si>
  <si>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</si>
  <si>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</si>
  <si>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</si>
  <si>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</si>
  <si>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</si>
  <si>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</si>
  <si>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</si>
  <si>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</si>
  <si>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</si>
  <si>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</si>
  <si>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</si>
  <si>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</si>
  <si>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</si>
  <si>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</si>
  <si>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</si>
  <si>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</si>
  <si>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</si>
  <si>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</si>
  <si>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</si>
  <si>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</si>
  <si>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</si>
  <si>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</si>
  <si>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</si>
  <si>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</si>
  <si>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</si>
  <si>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</si>
  <si>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</si>
  <si>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</si>
  <si>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</si>
  <si>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</si>
  <si>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</si>
  <si>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</si>
  <si>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</si>
  <si>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</si>
  <si>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</si>
  <si>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</si>
  <si>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</si>
  <si>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</si>
  <si>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</si>
  <si>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</si>
  <si>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</si>
  <si>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</si>
  <si>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</si>
  <si>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</si>
  <si>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</si>
  <si>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</si>
  <si>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</si>
  <si>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</si>
  <si>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</si>
  <si>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</si>
  <si>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</si>
  <si>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</si>
  <si>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</si>
  <si>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</si>
  <si>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</si>
  <si>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</si>
  <si>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</si>
  <si>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</si>
  <si>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</si>
  <si>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</si>
  <si>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</si>
  <si>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</si>
  <si>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</si>
  <si>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</si>
  <si>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</si>
  <si>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</si>
  <si>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</si>
  <si>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</si>
  <si>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</si>
  <si>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</si>
  <si>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</si>
  <si>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</si>
  <si>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</si>
  <si>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</si>
  <si>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</si>
  <si>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</si>
  <si>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</si>
  <si>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</si>
  <si>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</si>
  <si>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</si>
  <si>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</si>
  <si>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</si>
  <si>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</si>
  <si>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</si>
  <si>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</si>
  <si>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</si>
  <si>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</si>
  <si>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</si>
  <si>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</si>
  <si>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</si>
  <si>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</si>
  <si>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</si>
  <si>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</si>
  <si>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</si>
  <si>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</si>
  <si>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</si>
  <si>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</si>
  <si>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</si>
  <si>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</si>
  <si>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</si>
  <si>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</si>
  <si>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</si>
  <si>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</si>
  <si>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</si>
  <si>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</si>
  <si>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</si>
  <si>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</si>
  <si>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</si>
  <si>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</si>
  <si>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</si>
  <si>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</si>
  <si>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</si>
  <si>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</si>
  <si>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</si>
  <si>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</si>
  <si>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</si>
  <si>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</si>
  <si>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</si>
  <si>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</si>
  <si>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</si>
  <si>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</si>
  <si>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</si>
  <si>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</si>
  <si>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</si>
  <si>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</si>
  <si>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</si>
  <si>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</si>
  <si>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</si>
  <si>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</si>
  <si>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</si>
  <si>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</si>
  <si>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</si>
  <si>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</si>
  <si>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</si>
  <si>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</si>
  <si>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</si>
  <si>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</si>
  <si>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</si>
  <si>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</si>
  <si>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</si>
  <si>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</si>
  <si>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</si>
  <si>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</si>
  <si>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</si>
  <si>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</si>
  <si>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</si>
  <si>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</si>
  <si>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</si>
  <si>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</si>
  <si>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</si>
  <si>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</si>
  <si>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</si>
  <si>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</si>
  <si>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</si>
  <si>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</si>
  <si>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</si>
  <si>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</si>
  <si>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</si>
  <si>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</si>
  <si>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</si>
  <si>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</si>
  <si>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</si>
  <si>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</si>
  <si>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</si>
  <si>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</si>
  <si>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</si>
  <si>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</si>
  <si>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</si>
  <si>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</si>
  <si>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</si>
  <si>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</si>
  <si>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</si>
  <si>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</si>
  <si>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</si>
  <si>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</si>
  <si>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</si>
  <si>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</si>
  <si>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</si>
  <si>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</si>
  <si>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</si>
  <si>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</si>
  <si>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</si>
  <si>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</si>
  <si>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</si>
  <si>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</si>
  <si>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</si>
  <si>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</si>
  <si>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</si>
  <si>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</si>
  <si>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</si>
  <si>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</si>
  <si>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</si>
  <si>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</si>
  <si>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</si>
  <si>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</si>
  <si>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</si>
  <si>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</si>
  <si>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</si>
  <si>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</si>
  <si>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</si>
  <si>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</si>
  <si>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</si>
  <si>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</si>
  <si>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</si>
  <si>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</si>
  <si>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</si>
  <si>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</si>
  <si>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</si>
  <si>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</si>
  <si>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</si>
  <si>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</si>
  <si>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</si>
  <si>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</si>
  <si>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</si>
  <si>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</si>
  <si>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</si>
  <si>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</si>
  <si>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</si>
  <si>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</si>
  <si>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</si>
  <si>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</si>
  <si>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</si>
  <si>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</si>
  <si>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</si>
  <si>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</si>
  <si>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</si>
  <si>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</si>
  <si>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</si>
  <si>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</si>
  <si>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</si>
  <si>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</si>
  <si>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</si>
  <si>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</si>
  <si>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</si>
  <si>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</si>
  <si>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</si>
  <si>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</si>
  <si>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</si>
  <si>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</si>
  <si>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</si>
  <si>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</si>
  <si>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</si>
  <si>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</si>
  <si>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</si>
  <si>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</si>
  <si>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</si>
  <si>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</si>
  <si>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</si>
  <si>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</si>
  <si>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</si>
  <si>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</si>
  <si>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</si>
  <si>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</si>
  <si>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</si>
  <si>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</si>
  <si>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</si>
  <si>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</si>
  <si>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</si>
  <si>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</si>
  <si>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</si>
  <si>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</si>
  <si>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</si>
  <si>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</si>
  <si>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</si>
  <si>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</si>
  <si>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</si>
  <si>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</si>
  <si>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</si>
  <si>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</si>
  <si>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</si>
  <si>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</si>
  <si>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</si>
  <si>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</si>
  <si>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</si>
  <si>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</si>
  <si>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</si>
  <si>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</si>
  <si>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</si>
  <si>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</si>
  <si>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</si>
  <si>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</si>
  <si>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</si>
  <si>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</si>
  <si>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</si>
  <si>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</si>
  <si>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</si>
  <si>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</si>
  <si>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</si>
  <si>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</si>
  <si>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</si>
  <si>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</si>
  <si>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</si>
  <si>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</si>
  <si>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</si>
  <si>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</si>
  <si>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</si>
  <si>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</si>
  <si>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</si>
  <si>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</si>
  <si>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</si>
  <si>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</si>
  <si>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</si>
  <si>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</si>
  <si>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</si>
  <si>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</si>
  <si>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</si>
  <si>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</si>
  <si>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</si>
  <si>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</si>
  <si>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</si>
  <si>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</si>
  <si>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</si>
  <si>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</si>
  <si>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</si>
  <si>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</si>
  <si>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</si>
  <si>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</si>
  <si>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</si>
  <si>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</si>
  <si>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</si>
  <si>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</si>
  <si>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</si>
  <si>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</si>
  <si>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</si>
  <si>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</si>
  <si>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</si>
  <si>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</si>
  <si>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</si>
  <si>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</si>
  <si>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</si>
  <si>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</si>
  <si>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</si>
  <si>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</si>
  <si>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</si>
  <si>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</si>
  <si>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</si>
  <si>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</si>
  <si>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</si>
  <si>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</si>
  <si>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</si>
  <si>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</si>
  <si>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</si>
  <si>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</si>
  <si>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</si>
  <si>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</si>
  <si>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</si>
  <si>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</si>
  <si>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</si>
  <si>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</si>
  <si>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</si>
  <si>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</si>
  <si>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</si>
  <si>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</si>
  <si>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</si>
  <si>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</si>
  <si>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</si>
  <si>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</si>
  <si>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</si>
  <si>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</si>
  <si>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</si>
  <si>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</si>
  <si>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</si>
  <si>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</si>
  <si>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</si>
  <si>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</si>
  <si>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</si>
  <si>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</si>
  <si>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</si>
  <si>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</si>
  <si>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</si>
  <si>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</si>
  <si>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</si>
  <si>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</si>
  <si>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</si>
  <si>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</si>
  <si>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</si>
  <si>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</si>
  <si>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</si>
  <si>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</si>
  <si>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</si>
  <si>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</si>
  <si>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</si>
  <si>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</si>
  <si>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</si>
  <si>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</si>
  <si>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</si>
  <si>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</si>
  <si>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</si>
  <si>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</si>
  <si>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</si>
  <si>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</si>
  <si>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</si>
  <si>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</si>
  <si>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</si>
  <si>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</si>
  <si>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</si>
  <si>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</si>
  <si>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</si>
  <si>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</si>
  <si>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</si>
  <si>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</si>
  <si>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</si>
  <si>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</si>
  <si>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</si>
  <si>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</si>
  <si>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</si>
  <si>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</si>
  <si>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</si>
  <si>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</si>
  <si>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</si>
  <si>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</si>
  <si>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</si>
  <si>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</si>
  <si>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</si>
  <si>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</si>
  <si>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</si>
  <si>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</si>
  <si>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</si>
  <si>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</si>
  <si>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</si>
  <si>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</si>
  <si>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</si>
  <si>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</si>
  <si>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</si>
  <si>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</si>
  <si>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</si>
  <si>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</si>
  <si>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</si>
  <si>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</si>
  <si>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</si>
  <si>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</si>
  <si>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</si>
  <si>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</si>
  <si>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</si>
  <si>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</si>
  <si>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</si>
  <si>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</si>
  <si>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</si>
  <si>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</si>
  <si>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</si>
  <si>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</si>
  <si>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</si>
  <si>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</si>
  <si>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</si>
  <si>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</si>
  <si>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</si>
  <si>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</si>
  <si>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</si>
  <si>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</si>
  <si>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</si>
  <si>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</si>
  <si>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</si>
  <si>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</si>
  <si>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</si>
  <si>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</si>
  <si>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</si>
  <si>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</si>
  <si>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</si>
  <si>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</si>
  <si>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</si>
  <si>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</si>
  <si>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</si>
  <si>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</si>
  <si>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</si>
  <si>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</si>
  <si>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</si>
  <si>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</si>
  <si>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</si>
  <si>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</si>
  <si>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</si>
  <si>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</si>
  <si>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</si>
  <si>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</si>
  <si>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</si>
  <si>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</si>
  <si>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</si>
  <si>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</si>
  <si>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</si>
  <si>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</si>
  <si>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</si>
  <si>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</si>
  <si>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</si>
  <si>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</si>
  <si>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</si>
  <si>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</si>
  <si>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</si>
  <si>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</si>
  <si>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</si>
  <si>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</si>
  <si>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</si>
  <si>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</si>
  <si>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</si>
  <si>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</si>
  <si>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</si>
  <si>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</si>
  <si>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</si>
  <si>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</si>
  <si>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</si>
  <si>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</si>
  <si>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</si>
  <si>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</si>
  <si>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</si>
  <si>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</si>
  <si>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</si>
  <si>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</si>
  <si>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</si>
  <si>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</si>
  <si>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</si>
  <si>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</si>
  <si>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</si>
  <si>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</si>
  <si>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</si>
  <si>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</si>
  <si>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</si>
  <si>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</si>
  <si>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</si>
  <si>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</si>
  <si>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</si>
  <si>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</si>
  <si>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</si>
  <si>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</si>
  <si>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</si>
  <si>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</si>
  <si>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</si>
  <si>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</si>
  <si>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</si>
  <si>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</si>
  <si>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</si>
  <si>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</si>
  <si>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</si>
  <si>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</si>
  <si>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</si>
  <si>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</si>
  <si>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</si>
  <si>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</si>
  <si>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</si>
  <si>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</si>
  <si>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</si>
  <si>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</si>
  <si>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</si>
  <si>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</si>
  <si>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</si>
  <si>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</si>
  <si>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</si>
  <si>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</si>
  <si>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</si>
  <si>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</si>
  <si>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</si>
  <si>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</si>
  <si>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</si>
  <si>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</si>
  <si>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</si>
  <si>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</si>
  <si>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</si>
  <si>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</si>
  <si>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</si>
  <si>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</si>
  <si>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</si>
  <si>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</si>
  <si>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</si>
  <si>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</si>
  <si>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</si>
  <si>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</si>
  <si>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</si>
  <si>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</si>
  <si>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</si>
  <si>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</si>
  <si>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</si>
  <si>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</si>
  <si>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</si>
  <si>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</si>
  <si>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</si>
  <si>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</si>
  <si>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</si>
  <si>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</si>
  <si>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</si>
  <si>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</si>
  <si>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</si>
  <si>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</si>
  <si>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</si>
  <si>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</si>
  <si>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</si>
  <si>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</si>
  <si>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</si>
  <si>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</si>
  <si>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</si>
  <si>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</si>
  <si>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</si>
  <si>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</si>
  <si>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</si>
  <si>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</si>
  <si>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</si>
  <si>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</si>
  <si>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</si>
  <si>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</si>
  <si>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</si>
  <si>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</si>
  <si>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</si>
  <si>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</si>
  <si>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</si>
  <si>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</si>
  <si>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</si>
  <si>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</si>
  <si>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</si>
  <si>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</si>
  <si>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</si>
  <si>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</si>
  <si>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</si>
  <si>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</si>
  <si>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</si>
  <si>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</si>
  <si>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</si>
  <si>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</si>
  <si>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</si>
  <si>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</si>
  <si>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</si>
  <si>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</si>
  <si>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</si>
  <si>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</si>
  <si>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</si>
  <si>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</si>
  <si>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</si>
  <si>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</si>
  <si>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</si>
  <si>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</si>
  <si>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</si>
  <si>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</si>
  <si>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</si>
  <si>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</si>
  <si>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</si>
  <si>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</si>
  <si>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</si>
  <si>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</si>
  <si>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</si>
  <si>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</si>
  <si>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</si>
  <si>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</si>
  <si>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</si>
  <si>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</si>
  <si>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</si>
  <si>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</si>
  <si>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</si>
  <si>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</si>
  <si>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</si>
  <si>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</si>
  <si>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</si>
  <si>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</si>
  <si>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</si>
  <si>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</si>
  <si>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</si>
  <si>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</si>
  <si>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</si>
  <si>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</si>
  <si>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</si>
  <si>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</si>
  <si>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</si>
  <si>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</si>
  <si>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</si>
  <si>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</si>
  <si>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</si>
  <si>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</si>
  <si>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</si>
  <si>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</si>
  <si>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</si>
  <si>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</si>
  <si>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</si>
  <si>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</si>
  <si>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</si>
  <si>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</si>
  <si>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</si>
  <si>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</si>
  <si>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</si>
  <si>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</si>
  <si>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</si>
  <si>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</si>
  <si>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</si>
  <si>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</si>
  <si>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</si>
  <si>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</si>
  <si>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</si>
  <si>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</si>
  <si>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</si>
  <si>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</si>
  <si>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</si>
  <si>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</si>
  <si>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</si>
  <si>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</si>
  <si>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</si>
  <si>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</si>
  <si>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</si>
  <si>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</si>
  <si>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</si>
  <si>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</si>
  <si>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</si>
  <si>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</si>
  <si>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</si>
  <si>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</si>
  <si>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</si>
  <si>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</si>
  <si>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</si>
  <si>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</si>
  <si>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</si>
  <si>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</si>
  <si>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</si>
  <si>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</si>
  <si>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</si>
  <si>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</si>
  <si>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</si>
  <si>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</si>
  <si>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</si>
  <si>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</si>
  <si>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</si>
  <si>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</si>
  <si>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</si>
  <si>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</si>
  <si>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</si>
  <si>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</si>
  <si>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</si>
  <si>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</si>
  <si>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</si>
  <si>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</si>
  <si>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</si>
  <si>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</si>
  <si>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</si>
  <si>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</si>
  <si>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</si>
  <si>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</si>
  <si>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</si>
  <si>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</si>
  <si>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</si>
  <si>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</si>
  <si>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</si>
  <si>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</si>
  <si>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</si>
  <si>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</si>
  <si>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</si>
  <si>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</si>
  <si>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</si>
  <si>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</si>
  <si>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</si>
  <si>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</si>
  <si>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</si>
  <si>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</si>
  <si>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</si>
  <si>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</si>
  <si>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</si>
  <si>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</si>
  <si>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</si>
  <si>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</si>
  <si>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</si>
  <si>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</si>
  <si>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</si>
  <si>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</si>
  <si>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</si>
  <si>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</si>
  <si>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</si>
  <si>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</si>
  <si>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</si>
  <si>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</si>
  <si>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</si>
  <si>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</si>
  <si>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</si>
  <si>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</si>
  <si>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</si>
  <si>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</si>
  <si>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</si>
  <si>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</si>
  <si>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</si>
  <si>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</si>
  <si>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</si>
  <si>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</si>
  <si>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</si>
  <si>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</si>
  <si>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</si>
  <si>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</si>
  <si>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</si>
  <si>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</si>
  <si>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</si>
  <si>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</si>
  <si>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</si>
  <si>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</si>
  <si>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</si>
  <si>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</si>
  <si>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</si>
  <si>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</si>
  <si>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</si>
  <si>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</si>
  <si>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</si>
  <si>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</si>
  <si>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</si>
  <si>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</si>
  <si>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</si>
  <si>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</si>
  <si>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</si>
  <si>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</si>
  <si>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</si>
  <si>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</si>
  <si>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</si>
  <si>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</si>
  <si>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</si>
  <si>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</si>
  <si>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</si>
  <si>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</si>
  <si>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</si>
  <si>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</si>
  <si>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</si>
  <si>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</si>
  <si>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</si>
  <si>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</si>
  <si>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</si>
  <si>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</si>
  <si>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</si>
  <si>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</si>
  <si>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</si>
  <si>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</si>
  <si>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</si>
  <si>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</si>
  <si>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</si>
  <si>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</si>
  <si>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</si>
  <si>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</si>
  <si>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</si>
  <si>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</si>
  <si>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</si>
  <si>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</si>
  <si>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</si>
  <si>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</si>
  <si>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</si>
  <si>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</si>
  <si>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</si>
  <si>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</si>
  <si>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</si>
  <si>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</si>
  <si>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</si>
  <si>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</si>
  <si>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</si>
  <si>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</si>
  <si>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</si>
  <si>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</si>
  <si>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</si>
  <si>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</si>
  <si>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</si>
  <si>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</si>
  <si>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</si>
  <si>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</si>
  <si>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</si>
  <si>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</si>
  <si>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</si>
  <si>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</si>
  <si>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</si>
  <si>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</si>
  <si>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</si>
  <si>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</si>
  <si>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</si>
  <si>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</si>
  <si>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</si>
  <si>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</si>
  <si>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</si>
  <si>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</si>
  <si>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</si>
  <si>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</si>
  <si>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</si>
  <si>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</si>
  <si>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</si>
  <si>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</si>
  <si>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</si>
  <si>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</si>
  <si>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</si>
  <si>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</si>
  <si>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</si>
  <si>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</si>
  <si>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</si>
  <si>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</si>
  <si>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</si>
  <si>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</si>
  <si>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</si>
  <si>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</si>
  <si>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</si>
  <si>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</si>
  <si>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</si>
  <si>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</si>
  <si>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</si>
  <si>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</si>
  <si>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</si>
  <si>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</si>
  <si>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</si>
  <si>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</si>
  <si>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</si>
  <si>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</si>
  <si>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</si>
  <si>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</si>
  <si>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</si>
  <si>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</si>
  <si>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</si>
  <si>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</si>
  <si>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</si>
  <si>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</si>
  <si>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</si>
  <si>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</si>
  <si>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</si>
  <si>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</si>
  <si>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</si>
  <si>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</si>
  <si>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</si>
  <si>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</si>
  <si>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</si>
  <si>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</si>
  <si>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</si>
  <si>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</si>
  <si>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</si>
  <si>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</si>
  <si>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</si>
  <si>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</si>
  <si>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</si>
  <si>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</si>
  <si>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</si>
  <si>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</si>
  <si>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</si>
  <si>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</si>
  <si>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</si>
  <si>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</si>
  <si>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</si>
  <si>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</si>
  <si>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</si>
  <si>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</si>
  <si>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</si>
  <si>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</si>
  <si>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</si>
  <si>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</si>
  <si>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</si>
  <si>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</si>
  <si>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</si>
  <si>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</si>
  <si>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</si>
  <si>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</si>
  <si>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</si>
  <si>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</si>
  <si>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</si>
  <si>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</si>
  <si>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</si>
  <si>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</si>
  <si>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</si>
  <si>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</si>
  <si>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</si>
  <si>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</si>
  <si>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</si>
  <si>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</si>
  <si>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</si>
  <si>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</si>
  <si>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</si>
  <si>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</si>
  <si>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</si>
  <si>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</si>
  <si>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</si>
  <si>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</si>
  <si>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</si>
  <si>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</si>
  <si>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</si>
  <si>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</si>
  <si>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</si>
  <si>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</si>
  <si>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</si>
  <si>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</si>
  <si>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</si>
  <si>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</si>
  <si>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</si>
  <si>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</si>
  <si>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</si>
  <si>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</si>
  <si>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</si>
  <si>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</si>
  <si>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</si>
  <si>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</si>
  <si>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</si>
  <si>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</si>
  <si>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</si>
  <si>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</si>
  <si>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</si>
  <si>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</si>
  <si>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</si>
  <si>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</si>
  <si>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</si>
  <si>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</si>
  <si>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</si>
  <si>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</si>
  <si>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</si>
  <si>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</si>
  <si>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</si>
  <si>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</si>
  <si>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</si>
  <si>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</si>
  <si>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</si>
  <si>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</si>
  <si>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</si>
  <si>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</si>
  <si>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</si>
  <si>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</si>
  <si>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</si>
  <si>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</si>
  <si>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</si>
  <si>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</si>
  <si>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</si>
  <si>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</si>
  <si>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</si>
  <si>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</si>
  <si>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</si>
  <si>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</si>
  <si>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</si>
  <si>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</si>
  <si>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</si>
  <si>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</si>
  <si>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</si>
  <si>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</si>
  <si>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</si>
  <si>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</si>
  <si>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</si>
  <si>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</si>
  <si>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</si>
  <si>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</si>
  <si>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</si>
  <si>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</si>
  <si>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</si>
  <si>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</si>
  <si>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</si>
  <si>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</si>
  <si>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</si>
  <si>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</si>
  <si>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</si>
  <si>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</si>
  <si>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</si>
  <si>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</si>
  <si>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</si>
  <si>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</si>
  <si>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</si>
  <si>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</si>
  <si>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</si>
  <si>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</si>
  <si>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</si>
  <si>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</si>
  <si>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</si>
  <si>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</si>
  <si>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</si>
  <si>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</si>
  <si>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</si>
  <si>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</si>
  <si>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</si>
  <si>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</si>
  <si>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</si>
  <si>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</si>
  <si>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</si>
  <si>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</si>
  <si>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</si>
  <si>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</si>
  <si>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</si>
  <si>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</si>
  <si>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</si>
  <si>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</si>
  <si>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</si>
  <si>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</si>
  <si>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</si>
  <si>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</si>
  <si>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</si>
  <si>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</si>
  <si>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</si>
  <si>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</si>
  <si>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</si>
  <si>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</si>
  <si>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</si>
  <si>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</si>
  <si>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</si>
  <si>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</si>
  <si>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</si>
  <si>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</si>
  <si>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</si>
  <si>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</si>
  <si>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</si>
  <si>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</si>
  <si>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</si>
  <si>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</si>
  <si>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</si>
  <si>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</si>
  <si>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</si>
  <si>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</si>
  <si>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</si>
  <si>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</si>
  <si>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</si>
  <si>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</si>
  <si>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</si>
  <si>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</si>
  <si>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</si>
  <si>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</si>
  <si>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</si>
  <si>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</si>
  <si>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</si>
  <si>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</si>
  <si>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</si>
  <si>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</si>
  <si>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</si>
  <si>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</si>
  <si>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</si>
  <si>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</si>
  <si>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</si>
  <si>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</si>
  <si>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</si>
  <si>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</si>
  <si>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</si>
  <si>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</si>
  <si>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</si>
  <si>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</si>
  <si>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</si>
  <si>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</si>
  <si>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</si>
  <si>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</si>
  <si>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</si>
  <si>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</si>
  <si>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</si>
  <si>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</si>
  <si>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</si>
  <si>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</si>
  <si>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</si>
  <si>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</si>
  <si>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</si>
  <si>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</si>
  <si>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</si>
  <si>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</si>
  <si>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</si>
  <si>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</si>
  <si>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</si>
  <si>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</si>
  <si>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</si>
  <si>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</si>
  <si>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</si>
  <si>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</si>
  <si>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</si>
  <si>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</si>
  <si>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</si>
  <si>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</si>
  <si>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</si>
  <si>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</si>
  <si>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</si>
  <si>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</si>
  <si>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</si>
  <si>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</si>
  <si>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</si>
  <si>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</si>
  <si>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</si>
  <si>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</si>
  <si>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</si>
  <si>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</si>
  <si>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</si>
  <si>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</si>
  <si>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</si>
  <si>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</si>
  <si>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</si>
  <si>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</si>
  <si>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</si>
  <si>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</si>
  <si>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</si>
  <si>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</si>
  <si>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</si>
  <si>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</si>
  <si>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</si>
  <si>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</si>
  <si>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</si>
  <si>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</si>
  <si>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</si>
  <si>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</si>
  <si>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</si>
  <si>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</si>
  <si>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</si>
  <si>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</si>
  <si>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</si>
  <si>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</si>
  <si>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</si>
  <si>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</si>
  <si>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</si>
  <si>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</si>
  <si>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</si>
  <si>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</si>
  <si>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</si>
  <si>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</si>
  <si>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</si>
  <si>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</si>
  <si>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</si>
  <si>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</si>
  <si>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</si>
  <si>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</si>
  <si>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</si>
  <si>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</si>
  <si>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</si>
  <si>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</si>
  <si>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</si>
  <si>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</si>
  <si>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</si>
  <si>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</si>
  <si>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</si>
  <si>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</si>
  <si>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</si>
  <si>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</si>
  <si>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</si>
  <si>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</si>
  <si>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</si>
  <si>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</si>
  <si>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</si>
  <si>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</si>
  <si>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</si>
  <si>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</si>
  <si>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</si>
  <si>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</si>
  <si>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</si>
  <si>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</si>
  <si>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</si>
  <si>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</si>
  <si>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</si>
  <si>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</si>
  <si>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</si>
  <si>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</si>
  <si>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</si>
  <si>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</si>
  <si>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</si>
  <si>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</si>
  <si>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</si>
  <si>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</si>
  <si>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</si>
  <si>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</si>
  <si>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</si>
  <si>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</si>
  <si>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</si>
  <si>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</si>
  <si>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</si>
  <si>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</si>
  <si>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</si>
  <si>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</si>
  <si>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</si>
  <si>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</si>
  <si>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</si>
  <si>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</si>
  <si>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</si>
  <si>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</si>
  <si>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</si>
  <si>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</si>
  <si>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</si>
  <si>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</si>
  <si>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</si>
  <si>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</si>
  <si>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</si>
  <si>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</si>
  <si>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</si>
  <si>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</si>
  <si>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</si>
  <si>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</si>
  <si>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</si>
  <si>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</si>
  <si>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</si>
  <si>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</si>
  <si>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</si>
  <si>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</si>
  <si>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</si>
  <si>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</si>
  <si>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</si>
  <si>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</si>
  <si>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</si>
  <si>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</si>
  <si>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</si>
  <si>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</si>
  <si>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</si>
  <si>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</si>
  <si>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</si>
  <si>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</si>
  <si>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</si>
  <si>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</si>
  <si>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</si>
  <si>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</si>
  <si>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</si>
  <si>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</si>
  <si>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</si>
  <si>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</si>
  <si>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</si>
  <si>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</si>
  <si>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</si>
  <si>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</si>
  <si>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</si>
  <si>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</si>
  <si>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</si>
  <si>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</si>
  <si>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</si>
  <si>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</si>
  <si>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</si>
  <si>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</si>
  <si>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</si>
  <si>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</si>
  <si>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</si>
  <si>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</si>
  <si>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</si>
  <si>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</si>
  <si>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</si>
  <si>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</si>
  <si>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</si>
  <si>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</si>
  <si>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</si>
  <si>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</si>
  <si>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</si>
  <si>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</si>
  <si>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</si>
  <si>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</si>
  <si>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</si>
  <si>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</si>
  <si>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</si>
  <si>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</si>
  <si>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</si>
  <si>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</si>
  <si>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</si>
  <si>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</si>
  <si>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</si>
  <si>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</si>
  <si>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</si>
  <si>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</si>
  <si>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</si>
  <si>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</si>
  <si>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</si>
  <si>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</si>
  <si>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</si>
  <si>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</si>
  <si>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</si>
  <si>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</si>
  <si>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</si>
  <si>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</si>
  <si>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</si>
  <si>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</si>
  <si>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</si>
  <si>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</si>
  <si>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</si>
  <si>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</si>
  <si>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</si>
  <si>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</si>
  <si>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</si>
  <si>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</si>
  <si>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</si>
  <si>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</si>
  <si>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</si>
  <si>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</si>
  <si>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</si>
  <si>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</si>
  <si>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</si>
  <si>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</si>
  <si>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</si>
  <si>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</si>
  <si>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</si>
  <si>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</si>
  <si>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</si>
  <si>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</si>
  <si>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</si>
  <si>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</si>
  <si>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</si>
  <si>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</si>
  <si>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</si>
  <si>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</si>
  <si>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</si>
  <si>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</si>
  <si>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</si>
  <si>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</si>
  <si>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</si>
  <si>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</si>
  <si>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</si>
  <si>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</si>
  <si>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</si>
  <si>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</si>
  <si>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</si>
  <si>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</si>
  <si>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</si>
  <si>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</si>
  <si>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</si>
  <si>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</si>
  <si>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</si>
  <si>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</si>
  <si>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</si>
  <si>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</si>
  <si>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</si>
  <si>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</si>
  <si>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</si>
  <si>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</si>
  <si>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</si>
  <si>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</si>
  <si>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</si>
  <si>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</si>
  <si>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</si>
  <si>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</si>
  <si>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</si>
  <si>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</si>
  <si>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</si>
  <si>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</si>
  <si>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</si>
  <si>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</si>
  <si>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</si>
  <si>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</si>
  <si>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</si>
  <si>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</si>
  <si>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</si>
  <si>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</si>
  <si>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</si>
  <si>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</si>
  <si>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</si>
  <si>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</si>
  <si>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</si>
  <si>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</si>
  <si>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</si>
  <si>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</si>
  <si>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</si>
  <si>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</si>
  <si>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</si>
  <si>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</si>
  <si>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</si>
  <si>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</si>
  <si>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</si>
  <si>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</si>
  <si>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</si>
  <si>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</si>
  <si>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</si>
  <si>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</si>
  <si>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</si>
  <si>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</si>
  <si>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</si>
  <si>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</si>
  <si>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</si>
  <si>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</si>
  <si>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</si>
  <si>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</si>
  <si>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</si>
  <si>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</si>
  <si>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</si>
  <si>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</si>
  <si>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</si>
  <si>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</si>
  <si>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</si>
  <si>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</si>
  <si>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</si>
  <si>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</si>
  <si>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</si>
  <si>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</si>
  <si>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</si>
  <si>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</si>
  <si>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</si>
  <si>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</si>
  <si>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</si>
  <si>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</si>
  <si>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</si>
  <si>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</si>
  <si>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</si>
  <si>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</si>
  <si>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</si>
  <si>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</si>
  <si>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</si>
  <si>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</si>
  <si>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</si>
  <si>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</si>
  <si>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</si>
  <si>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</si>
  <si>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</si>
  <si>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</si>
  <si>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</si>
  <si>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</si>
  <si>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</si>
  <si>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</si>
  <si>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</si>
  <si>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</si>
  <si>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</si>
  <si>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</si>
  <si>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</si>
  <si>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</si>
  <si>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</si>
  <si>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</si>
  <si>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</si>
  <si>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</si>
  <si>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</si>
  <si>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</si>
  <si>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</si>
  <si>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</si>
  <si>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</si>
  <si>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</si>
  <si>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</si>
  <si>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</si>
  <si>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</si>
  <si>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</si>
  <si>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</si>
  <si>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</si>
  <si>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</si>
  <si>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</si>
  <si>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</si>
  <si>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</si>
  <si>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</si>
  <si>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</si>
  <si>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</si>
  <si>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</si>
  <si>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</si>
  <si>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</si>
  <si>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</si>
  <si>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</si>
  <si>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</si>
  <si>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</si>
  <si>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</si>
  <si>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</si>
  <si>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</si>
  <si>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</si>
  <si>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</si>
  <si>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</si>
  <si>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</si>
  <si>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</si>
  <si>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</si>
  <si>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</si>
  <si>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</si>
  <si>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</si>
  <si>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</si>
  <si>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</si>
  <si>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</si>
  <si>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</si>
  <si>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</si>
  <si>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</si>
  <si>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</si>
  <si>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</si>
  <si>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</si>
  <si>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</si>
  <si>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</si>
  <si>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</si>
  <si>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</si>
  <si>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</si>
  <si>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</si>
  <si>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</si>
  <si>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</si>
  <si>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</si>
  <si>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</si>
  <si>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</si>
  <si>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</si>
  <si>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</si>
  <si>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</si>
  <si>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</si>
  <si>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</si>
  <si>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</si>
  <si>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</si>
  <si>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</si>
  <si>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</si>
  <si>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</si>
  <si>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</si>
  <si>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</si>
  <si>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</si>
  <si>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</si>
  <si>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</si>
  <si>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</si>
  <si>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</si>
  <si>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</si>
  <si>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</si>
  <si>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</si>
  <si>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</si>
  <si>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</si>
  <si>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</si>
  <si>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</si>
  <si>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</si>
  <si>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</si>
  <si>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</si>
  <si>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</si>
  <si>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</si>
  <si>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</si>
  <si>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</si>
  <si>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</si>
  <si>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</si>
  <si>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</si>
  <si>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</si>
  <si>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</si>
  <si>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</si>
  <si>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</si>
  <si>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</si>
  <si>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</si>
  <si>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</si>
  <si>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</si>
  <si>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</si>
  <si>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</si>
  <si>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</si>
  <si>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</si>
  <si>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</si>
  <si>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</si>
  <si>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</si>
  <si>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</si>
  <si>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</si>
  <si>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</si>
  <si>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</si>
  <si>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</si>
  <si>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</si>
  <si>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</si>
  <si>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</si>
  <si>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</si>
  <si>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</si>
  <si>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</si>
  <si>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</si>
  <si>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</si>
  <si>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</si>
  <si>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</si>
  <si>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</si>
  <si>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</si>
  <si>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</si>
  <si>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</si>
  <si>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</si>
  <si>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</si>
  <si>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</si>
  <si>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</si>
  <si>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</si>
  <si>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</si>
  <si>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</si>
  <si>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</si>
  <si>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</si>
  <si>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</si>
  <si>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</si>
  <si>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</si>
  <si>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</si>
  <si>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</si>
  <si>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</si>
  <si>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</si>
  <si>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</si>
  <si>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</si>
  <si>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</si>
  <si>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</si>
  <si>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</si>
  <si>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</si>
  <si>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</si>
  <si>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</si>
  <si>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</si>
  <si>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</si>
  <si>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</si>
  <si>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</si>
  <si>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</si>
  <si>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</si>
  <si>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</si>
  <si>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</si>
  <si>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</si>
  <si>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</si>
  <si>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</si>
  <si>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</si>
  <si>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</si>
  <si>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</si>
  <si>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</si>
  <si>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</si>
  <si>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</si>
  <si>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</si>
  <si>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</si>
  <si>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</si>
  <si>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</si>
  <si>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</si>
  <si>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</si>
  <si>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</si>
  <si>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</si>
  <si>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</si>
  <si>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</si>
  <si>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</si>
  <si>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</si>
  <si>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</si>
  <si>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</si>
  <si>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</si>
  <si>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</si>
  <si>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</si>
  <si>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</si>
  <si>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</si>
  <si>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</si>
  <si>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</si>
  <si>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</si>
  <si>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</si>
  <si>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</si>
  <si>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</si>
  <si>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</si>
  <si>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</si>
  <si>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</si>
  <si>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</si>
  <si>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</si>
  <si>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</si>
  <si>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</si>
  <si>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</si>
  <si>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</si>
  <si>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</si>
  <si>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</si>
  <si>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</si>
  <si>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</si>
  <si>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</si>
  <si>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</si>
  <si>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</si>
  <si>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</si>
  <si>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</si>
  <si>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</si>
  <si>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</si>
  <si>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</si>
  <si>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</si>
  <si>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</si>
  <si>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</si>
  <si>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</si>
  <si>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</si>
  <si>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</si>
  <si>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</si>
  <si>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</si>
  <si>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</si>
  <si>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</si>
  <si>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</si>
  <si>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</si>
  <si>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</si>
  <si>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</si>
  <si>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</si>
  <si>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</si>
  <si>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</si>
  <si>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</si>
  <si>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</si>
  <si>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</si>
  <si>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</si>
  <si>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</si>
  <si>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</si>
  <si>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</si>
  <si>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</si>
  <si>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</si>
  <si>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</si>
  <si>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</si>
  <si>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</si>
  <si>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</si>
  <si>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</si>
  <si>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</si>
  <si>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</si>
  <si>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</si>
  <si>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</si>
  <si>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</si>
  <si>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</si>
  <si>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</si>
  <si>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</si>
  <si>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</si>
  <si>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</si>
  <si>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</si>
  <si>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</si>
  <si>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</si>
  <si>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</si>
  <si>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</si>
  <si>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</si>
  <si>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</si>
  <si>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</si>
  <si>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</si>
  <si>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</si>
  <si>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</si>
  <si>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</si>
  <si>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</si>
  <si>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</si>
  <si>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</si>
  <si>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</si>
  <si>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</si>
  <si>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</si>
  <si>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</si>
  <si>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</si>
  <si>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</si>
  <si>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</si>
  <si>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</si>
  <si>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</si>
  <si>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</si>
  <si>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</si>
  <si>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</si>
  <si>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</si>
  <si>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</si>
  <si>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</si>
  <si>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</si>
  <si>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</si>
  <si>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</si>
  <si>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</si>
  <si>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</si>
  <si>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</si>
  <si>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</si>
  <si>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</si>
  <si>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</si>
  <si>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</si>
  <si>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</si>
  <si>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</si>
  <si>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</si>
  <si>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</si>
  <si>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</si>
  <si>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</si>
  <si>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</si>
  <si>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</si>
  <si>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</si>
  <si>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</si>
  <si>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</si>
  <si>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</si>
  <si>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</si>
  <si>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</si>
  <si>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</si>
  <si>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</si>
  <si>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</si>
  <si>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</si>
  <si>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</si>
  <si>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</si>
  <si>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</si>
  <si>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</si>
  <si>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</si>
  <si>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</si>
  <si>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</si>
  <si>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</si>
  <si>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</si>
  <si>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</si>
  <si>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</si>
  <si>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</si>
  <si>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</si>
  <si>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</si>
  <si>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</si>
  <si>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</si>
  <si>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</si>
  <si>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</si>
  <si>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</si>
  <si>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</si>
  <si>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</si>
  <si>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</si>
  <si>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</si>
  <si>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</si>
  <si>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</si>
  <si>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</si>
  <si>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</si>
  <si>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</si>
  <si>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</si>
  <si>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</si>
  <si>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</si>
  <si>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</si>
  <si>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</si>
  <si>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</si>
  <si>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</si>
  <si>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</si>
  <si>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</si>
  <si>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</si>
  <si>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</si>
  <si>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</si>
  <si>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</si>
  <si>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</si>
  <si>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</si>
  <si>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</si>
  <si>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</si>
  <si>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</si>
  <si>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</si>
  <si>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</si>
  <si>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</si>
  <si>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</si>
  <si>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</si>
  <si>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</si>
  <si>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</si>
  <si>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</si>
  <si>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</si>
  <si>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</si>
  <si>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</si>
  <si>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</si>
  <si>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</si>
  <si>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</si>
  <si>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</si>
  <si>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</si>
  <si>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</si>
  <si>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</si>
  <si>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</si>
  <si>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</si>
  <si>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</si>
  <si>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</si>
  <si>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</si>
  <si>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</si>
  <si>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</si>
  <si>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</si>
  <si>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</si>
  <si>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</si>
  <si>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</si>
  <si>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</si>
  <si>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</si>
  <si>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</si>
  <si>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</si>
  <si>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</si>
  <si>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</si>
  <si>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</si>
  <si>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</si>
  <si>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</si>
  <si>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</si>
  <si>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</si>
  <si>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</si>
  <si>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</si>
  <si>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</si>
  <si>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</si>
  <si>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</si>
  <si>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</si>
  <si>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</si>
  <si>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</si>
  <si>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</si>
  <si>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</si>
  <si>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</si>
  <si>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</si>
  <si>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</si>
  <si>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</si>
  <si>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</si>
  <si>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</si>
  <si>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</si>
  <si>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</si>
  <si>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</si>
  <si>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</si>
  <si>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</si>
  <si>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</si>
  <si>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</si>
  <si>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</si>
  <si>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</si>
  <si>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</si>
  <si>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</si>
  <si>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</si>
  <si>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</si>
  <si>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</si>
  <si>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</si>
  <si>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</si>
  <si>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</si>
  <si>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</si>
  <si>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</si>
  <si>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</si>
  <si>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</si>
  <si>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</si>
  <si>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</si>
  <si>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</si>
  <si>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</si>
  <si>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</si>
  <si>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</si>
  <si>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</si>
  <si>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</si>
  <si>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</si>
  <si>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</si>
  <si>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</si>
  <si>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</si>
  <si>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</si>
  <si>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</si>
  <si>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</si>
  <si>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</si>
  <si>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</si>
  <si>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</si>
  <si>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</si>
  <si>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</si>
  <si>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</si>
  <si>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</si>
  <si>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</si>
  <si>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</si>
  <si>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</si>
  <si>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</si>
  <si>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</si>
  <si>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</si>
  <si>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</si>
  <si>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</si>
  <si>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</si>
  <si>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</si>
  <si>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</si>
  <si>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</si>
  <si>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</si>
  <si>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</si>
  <si>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</si>
  <si>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</si>
  <si>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</si>
  <si>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</si>
  <si>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</si>
  <si>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</si>
  <si>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</si>
  <si>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</si>
  <si>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</si>
  <si>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</si>
  <si>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</si>
  <si>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</si>
  <si>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</si>
  <si>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</si>
  <si>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</si>
  <si>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</si>
  <si>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</si>
  <si>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</si>
  <si>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</si>
  <si>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</si>
  <si>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</si>
  <si>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</si>
  <si>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</si>
  <si>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</si>
  <si>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</si>
  <si>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</si>
  <si>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</si>
  <si>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</si>
  <si>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</si>
  <si>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</si>
  <si>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</si>
  <si>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</si>
  <si>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</si>
  <si>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</si>
  <si>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</si>
  <si>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</si>
  <si>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</si>
  <si>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</si>
  <si>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</si>
  <si>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</si>
  <si>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</si>
  <si>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</si>
  <si>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</si>
  <si>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</si>
  <si>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</si>
  <si>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</si>
  <si>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</si>
  <si>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</si>
  <si>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</si>
  <si>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</si>
  <si>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</si>
  <si>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</si>
  <si>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</si>
  <si>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</si>
  <si>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</si>
  <si>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</si>
  <si>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</si>
  <si>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</si>
  <si>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</si>
  <si>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</si>
  <si>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</si>
  <si>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</si>
  <si>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</si>
  <si>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</si>
  <si>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</si>
  <si>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</si>
  <si>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</si>
  <si>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</si>
  <si>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</si>
  <si>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</si>
  <si>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</si>
  <si>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</si>
  <si>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</si>
  <si>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</si>
  <si>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</si>
  <si>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</si>
  <si>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</si>
  <si>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</si>
  <si>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</si>
  <si>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</si>
  <si>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</si>
  <si>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</si>
  <si>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</si>
  <si>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</si>
  <si>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</si>
  <si>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</si>
  <si>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</si>
  <si>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</si>
  <si>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</si>
  <si>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</si>
  <si>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</si>
  <si>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</si>
  <si>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</si>
  <si>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</si>
  <si>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</si>
  <si>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</si>
  <si>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</si>
  <si>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</si>
  <si>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</si>
  <si>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</si>
  <si>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</si>
  <si>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</si>
  <si>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</si>
  <si>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</si>
  <si>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</si>
  <si>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</si>
  <si>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</si>
  <si>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</si>
  <si>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</si>
  <si>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</si>
  <si>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</si>
  <si>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</si>
  <si>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</si>
  <si>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</si>
  <si>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</si>
  <si>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</si>
  <si>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</si>
  <si>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</si>
  <si>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</si>
  <si>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</si>
  <si>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</si>
  <si>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</si>
  <si>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</si>
  <si>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</si>
  <si>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</si>
  <si>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</si>
  <si>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</si>
  <si>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</si>
  <si>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</si>
  <si>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</si>
  <si>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</si>
  <si>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</si>
  <si>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</si>
  <si>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</si>
  <si>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</si>
  <si>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</si>
  <si>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</si>
  <si>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</si>
  <si>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</si>
  <si>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</si>
  <si>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</si>
  <si>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</si>
  <si>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</si>
  <si>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</si>
  <si>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</si>
  <si>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</si>
  <si>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</si>
  <si>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</si>
  <si>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</si>
  <si>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</si>
  <si>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</si>
  <si>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</si>
  <si>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</si>
  <si>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</si>
  <si>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</si>
  <si>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</si>
  <si>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</si>
  <si>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</si>
  <si>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</si>
  <si>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</si>
  <si>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</si>
  <si>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</si>
  <si>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</si>
  <si>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</si>
  <si>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</si>
  <si>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</si>
  <si>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</si>
  <si>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</si>
  <si>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</si>
  <si>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</si>
  <si>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</si>
  <si>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</si>
  <si>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</si>
  <si>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</si>
  <si>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</si>
  <si>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</si>
  <si>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</si>
  <si>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</si>
  <si>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</si>
  <si>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</si>
  <si>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</si>
  <si>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</si>
  <si>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</si>
  <si>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</si>
  <si>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</si>
  <si>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</si>
  <si>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</si>
  <si>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</si>
  <si>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</si>
  <si>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</si>
  <si>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</si>
  <si>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</si>
  <si>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</si>
  <si>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</si>
  <si>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</si>
  <si>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</si>
  <si>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</si>
  <si>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</si>
  <si>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</si>
  <si>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</si>
  <si>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</si>
  <si>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</si>
  <si>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</si>
  <si>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</si>
  <si>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</si>
  <si>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</si>
  <si>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</si>
  <si>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</si>
  <si>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</si>
  <si>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</si>
  <si>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</si>
  <si>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</si>
  <si>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</si>
  <si>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</si>
  <si>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</si>
  <si>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</si>
  <si>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</si>
  <si>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</si>
  <si>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</si>
  <si>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</si>
  <si>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</si>
  <si>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</si>
  <si>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</si>
  <si>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</si>
  <si>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</si>
  <si>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</si>
  <si>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</si>
  <si>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</si>
  <si>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</si>
  <si>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</si>
  <si>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</si>
  <si>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</si>
  <si>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</si>
  <si>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</si>
  <si>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</si>
  <si>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</si>
  <si>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</si>
  <si>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</si>
  <si>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</si>
  <si>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</si>
  <si>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</si>
  <si>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</si>
  <si>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</si>
  <si>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</si>
  <si>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</si>
  <si>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</si>
  <si>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</si>
  <si>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</si>
  <si>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</si>
  <si>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</si>
  <si>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</si>
  <si>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</si>
  <si>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</si>
  <si>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</si>
  <si>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</si>
  <si>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</si>
  <si>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</si>
  <si>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</si>
  <si>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</si>
  <si>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</si>
  <si>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</si>
  <si>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</si>
  <si>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</si>
  <si>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</si>
  <si>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</si>
  <si>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</si>
  <si>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</si>
  <si>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</si>
  <si>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</si>
  <si>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</si>
  <si>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</si>
  <si>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</si>
  <si>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</si>
  <si>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</si>
  <si>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</si>
  <si>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</si>
  <si>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</si>
  <si>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</si>
  <si>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</si>
  <si>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</si>
  <si>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</si>
  <si>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</si>
  <si>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</si>
  <si>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</si>
  <si>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</si>
  <si>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</si>
  <si>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</si>
  <si>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</si>
  <si>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</si>
  <si>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</si>
  <si>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</si>
  <si>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</si>
  <si>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</si>
  <si>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</si>
  <si>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</si>
  <si>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</si>
  <si>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</si>
  <si>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</si>
  <si>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</si>
  <si>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</si>
  <si>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</si>
  <si>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</si>
  <si>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</si>
  <si>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</si>
  <si>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</si>
  <si>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</si>
  <si>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</si>
  <si>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</si>
  <si>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</si>
  <si>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</si>
  <si>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</si>
  <si>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</si>
  <si>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</si>
  <si>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</si>
  <si>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</si>
  <si>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</si>
  <si>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</si>
  <si>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</si>
  <si>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</si>
  <si>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</si>
  <si>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</si>
  <si>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</si>
  <si>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</si>
  <si>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</si>
  <si>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</si>
  <si>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</si>
  <si>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</si>
  <si>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</si>
  <si>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</si>
  <si>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</si>
  <si>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</si>
  <si>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</si>
  <si>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</si>
  <si>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</si>
  <si>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</si>
  <si>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</si>
  <si>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</si>
  <si>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</si>
  <si>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</si>
  <si>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</si>
  <si>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</si>
  <si>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</si>
  <si>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</si>
  <si>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</si>
  <si>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</si>
  <si>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</si>
  <si>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</si>
  <si>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</si>
  <si>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</si>
  <si>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</si>
  <si>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</si>
  <si>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</si>
  <si>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</si>
  <si>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</si>
  <si>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</si>
  <si>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</si>
  <si>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</si>
  <si>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</si>
  <si>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</si>
  <si>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</si>
  <si>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</si>
  <si>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</si>
  <si>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</si>
  <si>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</si>
  <si>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</si>
  <si>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</si>
  <si>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</si>
  <si>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</si>
  <si>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</si>
  <si>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</si>
  <si>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</si>
  <si>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</si>
  <si>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</si>
  <si>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</si>
  <si>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</si>
  <si>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</si>
  <si>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</si>
  <si>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</si>
  <si>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</si>
  <si>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</si>
  <si>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</si>
  <si>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</si>
  <si>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</si>
  <si>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</si>
  <si>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</si>
  <si>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</si>
  <si>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</si>
  <si>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</si>
  <si>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</si>
  <si>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</si>
  <si>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</si>
  <si>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</si>
  <si>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</si>
  <si>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</si>
  <si>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</si>
  <si>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</si>
  <si>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</si>
  <si>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</si>
  <si>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</si>
  <si>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</si>
  <si>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</si>
  <si>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</si>
  <si>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</si>
  <si>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</si>
  <si>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</si>
  <si>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</si>
  <si>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</si>
  <si>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</si>
  <si>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</si>
  <si>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</si>
  <si>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</si>
  <si>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</si>
  <si>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</si>
  <si>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</si>
  <si>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</si>
  <si>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</si>
  <si>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</si>
  <si>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</si>
  <si>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</si>
  <si>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</si>
  <si>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</si>
  <si>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</si>
  <si>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</si>
  <si>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</si>
  <si>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</si>
  <si>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</si>
  <si>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</si>
  <si>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</si>
  <si>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</si>
  <si>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</si>
  <si>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</si>
  <si>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</si>
  <si>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</si>
  <si>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</si>
  <si>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</si>
  <si>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</si>
  <si>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</si>
  <si>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</si>
  <si>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</si>
  <si>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</si>
  <si>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</si>
  <si>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</si>
  <si>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</si>
  <si>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</si>
  <si>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</si>
  <si>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</si>
  <si>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</si>
  <si>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</si>
  <si>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</si>
  <si>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</si>
  <si>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</si>
  <si>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</si>
  <si>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</si>
  <si>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</si>
  <si>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</si>
  <si>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</si>
  <si>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</si>
  <si>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</si>
  <si>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</si>
  <si>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</si>
  <si>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</si>
  <si>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</si>
  <si>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</si>
  <si>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</si>
  <si>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</si>
  <si>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</si>
  <si>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</si>
  <si>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</si>
  <si>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</si>
  <si>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</si>
  <si>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</si>
  <si>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</si>
  <si>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</si>
  <si>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</si>
  <si>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</si>
  <si>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</si>
  <si>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</si>
  <si>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</si>
  <si>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</si>
  <si>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</si>
  <si>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</si>
  <si>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</si>
  <si>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</si>
  <si>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</si>
  <si>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</si>
  <si>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</si>
  <si>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</si>
  <si>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</si>
  <si>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</si>
  <si>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</si>
  <si>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</si>
  <si>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</si>
  <si>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</si>
  <si>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</si>
  <si>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</si>
  <si>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</si>
  <si>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</si>
  <si>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</si>
  <si>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</si>
  <si>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</si>
  <si>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</si>
  <si>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</si>
  <si>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</si>
  <si>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</si>
  <si>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</si>
  <si>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</si>
  <si>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</si>
  <si>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</si>
  <si>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</si>
  <si>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</si>
  <si>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</si>
  <si>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</si>
  <si>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</si>
  <si>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</si>
  <si>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</si>
  <si>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</si>
  <si>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</si>
  <si>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</si>
  <si>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</si>
  <si>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</si>
  <si>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</si>
  <si>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</si>
  <si>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</si>
  <si>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</si>
  <si>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</si>
  <si>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</si>
  <si>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</si>
  <si>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</si>
  <si>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</si>
  <si>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</si>
  <si>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</si>
  <si>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</si>
  <si>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</si>
  <si>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</si>
  <si>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</si>
  <si>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</si>
  <si>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</si>
  <si>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</si>
  <si>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</si>
  <si>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</si>
  <si>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</si>
  <si>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</si>
  <si>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</si>
  <si>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</si>
  <si>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</si>
  <si>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</si>
  <si>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</si>
  <si>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</si>
  <si>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</si>
  <si>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</si>
  <si>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</si>
  <si>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</si>
  <si>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</si>
  <si>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</si>
  <si>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</si>
  <si>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</si>
  <si>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</si>
  <si>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</si>
  <si>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</si>
  <si>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</si>
  <si>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</si>
  <si>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</si>
  <si>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</si>
  <si>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</si>
  <si>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</si>
  <si>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</si>
  <si>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</si>
  <si>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</si>
  <si>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</si>
  <si>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</si>
  <si>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</si>
  <si>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</si>
  <si>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</si>
  <si>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</si>
  <si>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</si>
  <si>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</si>
  <si>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</si>
  <si>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</si>
  <si>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</si>
  <si>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</si>
  <si>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</si>
  <si>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</si>
  <si>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</si>
  <si>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</si>
  <si>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</si>
  <si>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</si>
  <si>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</si>
  <si>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</si>
  <si>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</si>
  <si>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</si>
  <si>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</si>
  <si>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</si>
  <si>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</si>
  <si>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</si>
  <si>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</si>
  <si>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</si>
  <si>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</si>
  <si>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</si>
  <si>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</si>
  <si>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</si>
  <si>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</si>
  <si>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</si>
  <si>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</si>
  <si>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</si>
  <si>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</si>
  <si>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</si>
  <si>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</si>
  <si>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</si>
  <si>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</si>
  <si>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</si>
  <si>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</si>
  <si>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</si>
  <si>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</si>
  <si>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</si>
  <si>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</si>
  <si>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</si>
  <si>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</si>
  <si>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</si>
  <si>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</si>
  <si>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</si>
  <si>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</si>
  <si>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</si>
  <si>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</si>
  <si>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</si>
  <si>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</si>
  <si>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</si>
  <si>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</si>
  <si>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</si>
  <si>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</si>
  <si>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</si>
  <si>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</si>
  <si>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</si>
  <si>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</si>
  <si>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</si>
  <si>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</si>
  <si>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</si>
  <si>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</si>
  <si>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</si>
  <si>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</si>
  <si>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</si>
  <si>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</si>
  <si>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</si>
  <si>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</si>
  <si>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</si>
  <si>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</si>
  <si>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</si>
  <si>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</si>
  <si>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</si>
  <si>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</si>
  <si>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</si>
  <si>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</si>
  <si>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</si>
  <si>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</si>
  <si>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</si>
  <si>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</si>
  <si>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</si>
  <si>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</si>
  <si>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</si>
  <si>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</si>
  <si>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</si>
  <si>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</si>
  <si>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</si>
  <si>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</si>
  <si>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</si>
  <si>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</si>
  <si>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</si>
  <si>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</si>
  <si>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</si>
  <si>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</si>
  <si>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</si>
  <si>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</si>
  <si>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</si>
  <si>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</si>
  <si>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</si>
  <si>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</si>
  <si>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</si>
  <si>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</si>
  <si>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</si>
  <si>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</si>
  <si>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</si>
  <si>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</si>
  <si>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</si>
  <si>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</si>
  <si>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</si>
  <si>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</si>
  <si>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</si>
  <si>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</si>
  <si>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</si>
  <si>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</si>
  <si>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</si>
  <si>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</si>
  <si>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</si>
  <si>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</si>
  <si>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</si>
  <si>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</si>
  <si>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</si>
  <si>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</si>
  <si>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</si>
  <si>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</si>
  <si>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</si>
  <si>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</si>
  <si>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</si>
  <si>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</si>
  <si>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</si>
  <si>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</si>
  <si>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</si>
  <si>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</si>
  <si>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</si>
  <si>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</si>
  <si>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</si>
  <si>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</si>
  <si>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</si>
  <si>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</si>
  <si>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</si>
  <si>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</si>
  <si>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</si>
  <si>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</si>
  <si>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</si>
  <si>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</si>
  <si>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</si>
  <si>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</si>
  <si>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</si>
  <si>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</si>
  <si>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</si>
  <si>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</si>
  <si>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</si>
  <si>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</si>
  <si>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</si>
  <si>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</si>
  <si>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</si>
  <si>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</si>
  <si>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</si>
  <si>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</si>
  <si>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</si>
  <si>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</si>
  <si>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</si>
  <si>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</si>
  <si>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</si>
  <si>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</si>
  <si>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</si>
  <si>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</si>
  <si>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</si>
  <si>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</si>
  <si>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</si>
  <si>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</si>
  <si>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</si>
  <si>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</si>
  <si>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</si>
  <si>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</si>
  <si>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</si>
  <si>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</si>
  <si>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</si>
  <si>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</si>
  <si>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</si>
  <si>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</si>
  <si>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</si>
  <si>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</si>
  <si>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</si>
  <si>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</si>
  <si>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</si>
  <si>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</si>
  <si>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</si>
  <si>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</si>
  <si>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</si>
  <si>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</si>
  <si>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</si>
  <si>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</si>
  <si>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</si>
  <si>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</si>
  <si>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</si>
  <si>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</si>
  <si>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</si>
  <si>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</si>
  <si>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</si>
  <si>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</si>
  <si>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</si>
  <si>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</si>
  <si>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</si>
  <si>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</si>
  <si>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</si>
  <si>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</si>
  <si>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</si>
  <si>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</si>
  <si>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</si>
  <si>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</si>
  <si>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</si>
  <si>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</si>
  <si>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</si>
  <si>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</si>
  <si>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</si>
  <si>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</si>
  <si>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</si>
  <si>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</si>
  <si>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</si>
  <si>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</si>
  <si>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</si>
  <si>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</si>
  <si>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</si>
  <si>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</si>
  <si>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</si>
  <si>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</si>
  <si>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</si>
  <si>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</si>
  <si>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</si>
  <si>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</si>
  <si>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</si>
  <si>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</si>
  <si>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</si>
  <si>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</si>
  <si>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</si>
  <si>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</si>
  <si>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</si>
  <si>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</si>
  <si>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</si>
  <si>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</si>
  <si>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</si>
  <si>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</si>
  <si>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</si>
  <si>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</si>
  <si>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</si>
  <si>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</si>
  <si>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</si>
  <si>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</si>
  <si>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</si>
  <si>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</si>
  <si>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</si>
  <si>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</si>
  <si>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</si>
  <si>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</si>
  <si>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</si>
  <si>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</si>
  <si>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</si>
  <si>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</si>
  <si>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</si>
  <si>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</si>
  <si>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</si>
  <si>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</si>
  <si>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</si>
  <si>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</si>
  <si>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</si>
  <si>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</si>
  <si>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</si>
  <si>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</si>
  <si>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</si>
  <si>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</si>
  <si>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</si>
  <si>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</si>
  <si>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</si>
  <si>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</si>
  <si>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</si>
  <si>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</si>
  <si>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</si>
  <si>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</si>
  <si>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</si>
  <si>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</si>
  <si>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</si>
  <si>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</si>
  <si>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</si>
  <si>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</si>
  <si>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</si>
  <si>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</si>
  <si>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</si>
  <si>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</si>
  <si>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</si>
  <si>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</si>
  <si>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</si>
  <si>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</si>
  <si>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</si>
  <si>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</si>
  <si>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</si>
  <si>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</si>
  <si>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</si>
  <si>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</si>
  <si>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</si>
  <si>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</si>
  <si>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</si>
  <si>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</si>
  <si>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</si>
  <si>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</si>
  <si>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</si>
  <si>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</si>
  <si>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</si>
  <si>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</si>
  <si>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</si>
  <si>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</si>
  <si>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</si>
  <si>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</si>
  <si>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</si>
  <si>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</si>
  <si>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</si>
  <si>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</si>
  <si>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</si>
  <si>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</si>
  <si>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</si>
  <si>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</si>
  <si>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</si>
  <si>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</si>
  <si>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</si>
  <si>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</si>
  <si>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</si>
  <si>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</si>
  <si>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</si>
  <si>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</si>
  <si>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</si>
  <si>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</si>
  <si>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</si>
  <si>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</si>
  <si>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</si>
  <si>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</si>
  <si>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</si>
  <si>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</si>
  <si>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</si>
  <si>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</si>
  <si>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</si>
  <si>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</si>
  <si>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</si>
  <si>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</si>
  <si>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</si>
  <si>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</si>
  <si>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</si>
  <si>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</si>
  <si>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</si>
  <si>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</si>
  <si>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</si>
  <si>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</si>
  <si>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</si>
  <si>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</si>
  <si>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</si>
  <si>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</si>
  <si>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</si>
  <si>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</si>
  <si>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</si>
  <si>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</si>
  <si>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</si>
  <si>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</si>
  <si>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</si>
  <si>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</si>
  <si>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</si>
  <si>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</si>
  <si>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</si>
  <si>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</si>
  <si>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</si>
  <si>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</si>
  <si>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</si>
  <si>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</si>
  <si>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</si>
  <si>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</si>
  <si>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</si>
  <si>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</si>
  <si>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</si>
  <si>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</si>
  <si>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</si>
  <si>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</si>
  <si>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</si>
  <si>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</si>
  <si>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</si>
  <si>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</si>
  <si>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</si>
  <si>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</si>
  <si>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</si>
  <si>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</si>
  <si>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</si>
  <si>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</si>
  <si>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</si>
  <si>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</si>
  <si>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</si>
  <si>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</si>
  <si>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</si>
  <si>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</si>
  <si>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</si>
  <si>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</si>
  <si>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</si>
  <si>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</si>
  <si>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</si>
  <si>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</si>
  <si>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</si>
  <si>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</si>
  <si>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</si>
  <si>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</si>
  <si>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</si>
  <si>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</si>
  <si>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</si>
  <si>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</si>
  <si>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</si>
  <si>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</si>
  <si>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</si>
  <si>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</si>
  <si>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</si>
  <si>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</si>
  <si>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</si>
  <si>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</si>
  <si>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</si>
  <si>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</si>
  <si>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</si>
  <si>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</si>
  <si>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</si>
  <si>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</si>
  <si>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</si>
  <si>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</si>
  <si>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</si>
  <si>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</si>
  <si>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</si>
  <si>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</si>
  <si>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</si>
  <si>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</si>
  <si>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</si>
  <si>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</si>
  <si>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</si>
  <si>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</si>
  <si>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</si>
  <si>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</si>
  <si>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</si>
  <si>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</si>
  <si>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</si>
  <si>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</si>
  <si>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</si>
  <si>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</si>
  <si>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</si>
  <si>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</si>
  <si>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</si>
  <si>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</si>
  <si>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</si>
  <si>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</si>
  <si>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</si>
  <si>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</si>
  <si>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</si>
  <si>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</si>
  <si>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</si>
  <si>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</si>
  <si>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</si>
  <si>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</si>
  <si>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</si>
  <si>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</si>
  <si>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</si>
  <si>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</si>
  <si>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</si>
  <si>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</si>
  <si>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</si>
  <si>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</si>
  <si>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</si>
  <si>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</si>
  <si>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</si>
  <si>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</si>
  <si>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</si>
  <si>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</si>
  <si>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</si>
  <si>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</si>
  <si>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</si>
  <si>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</si>
  <si>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</si>
  <si>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</si>
  <si>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</si>
  <si>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</si>
  <si>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</si>
  <si>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</si>
  <si>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</si>
  <si>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</si>
  <si>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</si>
  <si>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</si>
  <si>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</si>
  <si>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</si>
  <si>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</si>
  <si>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</si>
  <si>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</si>
  <si>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</si>
  <si>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</si>
  <si>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</si>
  <si>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</si>
  <si>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</si>
  <si>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</si>
  <si>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</si>
  <si>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</si>
  <si>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</si>
  <si>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</si>
  <si>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</si>
  <si>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</si>
  <si>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</si>
  <si>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</si>
  <si>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</si>
  <si>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</si>
  <si>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</si>
  <si>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</si>
  <si>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</si>
  <si>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</si>
  <si>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</si>
  <si>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</si>
  <si>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</si>
  <si>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</si>
  <si>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</si>
  <si>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</si>
  <si>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</si>
  <si>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</si>
  <si>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</si>
  <si>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</si>
  <si>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</si>
  <si>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</si>
  <si>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</si>
  <si>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</si>
  <si>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</si>
  <si>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</si>
  <si>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</si>
  <si>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</si>
  <si>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</si>
  <si>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</si>
  <si>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</si>
  <si>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</si>
  <si>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</si>
  <si>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</si>
  <si>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</si>
  <si>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</si>
  <si>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</si>
  <si>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</si>
  <si>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</si>
  <si>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</si>
  <si>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</si>
  <si>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</si>
  <si>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</si>
  <si>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</si>
  <si>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</si>
  <si>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</si>
  <si>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</si>
  <si>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</si>
  <si>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</si>
  <si>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</si>
  <si>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</si>
  <si>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</si>
  <si>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</si>
  <si>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</si>
  <si>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</si>
  <si>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</si>
  <si>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</si>
  <si>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</si>
  <si>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</si>
  <si>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</si>
  <si>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</si>
  <si>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</si>
  <si>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</si>
  <si>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</si>
  <si>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</si>
  <si>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</si>
  <si>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</si>
  <si>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</si>
  <si>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</si>
  <si>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</si>
  <si>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</si>
  <si>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</si>
  <si>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</si>
  <si>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</si>
  <si>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</si>
  <si>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</si>
  <si>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</si>
  <si>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</si>
  <si>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</si>
  <si>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</si>
  <si>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</si>
  <si>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</si>
  <si>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</si>
  <si>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</si>
  <si>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</si>
  <si>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</si>
  <si>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</si>
  <si>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</si>
  <si>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</si>
  <si>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</si>
  <si>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</si>
  <si>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</si>
  <si>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</si>
  <si>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</si>
  <si>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</si>
  <si>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</si>
  <si>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</si>
  <si>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</si>
  <si>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</si>
  <si>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</si>
  <si>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</si>
  <si>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</si>
  <si>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</si>
  <si>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</si>
  <si>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</si>
  <si>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</si>
  <si>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</si>
  <si>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</si>
  <si>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</si>
  <si>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</si>
  <si>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</si>
  <si>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</si>
  <si>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</si>
  <si>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</si>
  <si>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</si>
  <si>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</si>
  <si>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</si>
  <si>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</si>
  <si>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</si>
  <si>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</si>
  <si>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</si>
  <si>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</si>
  <si>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</si>
  <si>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</si>
  <si>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</si>
  <si>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</si>
  <si>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</si>
  <si>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</si>
  <si>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</si>
  <si>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</si>
  <si>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</si>
  <si>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</si>
  <si>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</si>
  <si>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</si>
  <si>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</si>
  <si>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</si>
  <si>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</si>
  <si>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</si>
  <si>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</si>
  <si>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</si>
  <si>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</si>
  <si>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</si>
  <si>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</si>
  <si>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</si>
  <si>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</si>
  <si>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</si>
  <si>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</si>
  <si>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</si>
  <si>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</si>
  <si>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</si>
  <si>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</si>
  <si>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</si>
  <si>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</si>
  <si>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</si>
  <si>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</si>
  <si>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</si>
  <si>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</si>
  <si>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</si>
  <si>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</si>
  <si>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</si>
  <si>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</si>
  <si>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</si>
  <si>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</si>
  <si>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</si>
  <si>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</si>
  <si>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</si>
  <si>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</si>
  <si>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</si>
  <si>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</si>
  <si>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</si>
  <si>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</si>
  <si>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</si>
  <si>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</si>
  <si>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</si>
  <si>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</si>
  <si>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</si>
  <si>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</si>
  <si>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</si>
  <si>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</si>
  <si>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</si>
  <si>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</si>
  <si>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</si>
  <si>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</si>
  <si>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</si>
  <si>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</si>
  <si>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</si>
  <si>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</si>
  <si>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</si>
  <si>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</si>
  <si>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</si>
  <si>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</si>
  <si>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</si>
  <si>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</si>
  <si>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</si>
  <si>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</si>
  <si>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</si>
  <si>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</si>
  <si>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</si>
  <si>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</si>
  <si>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</si>
  <si>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</si>
  <si>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</si>
  <si>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</si>
  <si>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</si>
  <si>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</si>
  <si>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</si>
  <si>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</si>
  <si>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</si>
  <si>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</si>
  <si>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</si>
  <si>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</si>
  <si>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</si>
  <si>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</si>
  <si>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</si>
  <si>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</si>
  <si>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</si>
  <si>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</si>
  <si>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</si>
  <si>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</si>
  <si>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</si>
  <si>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</si>
  <si>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</si>
  <si>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</si>
  <si>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</si>
  <si>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</si>
  <si>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</si>
  <si>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</si>
  <si>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</si>
  <si>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</si>
  <si>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</si>
  <si>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</si>
  <si>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</si>
  <si>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</si>
  <si>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</si>
  <si>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</si>
  <si>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</si>
  <si>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</si>
  <si>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</si>
  <si>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</si>
  <si>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</si>
  <si>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</si>
  <si>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</si>
  <si>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</si>
  <si>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</si>
  <si>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</si>
  <si>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</si>
  <si>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</si>
  <si>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</si>
  <si>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</si>
  <si>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</si>
  <si>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</si>
  <si>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</si>
  <si>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</si>
  <si>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</si>
  <si>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</si>
  <si>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</si>
  <si>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</si>
  <si>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</si>
  <si>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</si>
  <si>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</si>
  <si>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</si>
  <si>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</si>
  <si>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</si>
  <si>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</si>
  <si>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</si>
  <si>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</si>
  <si>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</si>
  <si>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</si>
  <si>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</si>
  <si>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</si>
  <si>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</si>
  <si>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</si>
  <si>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</si>
  <si>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</si>
  <si>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</si>
  <si>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</si>
  <si>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</si>
  <si>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</si>
  <si>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</si>
  <si>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</si>
  <si>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</si>
  <si>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</si>
  <si>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</si>
  <si>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</si>
  <si>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</si>
  <si>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</si>
  <si>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</si>
  <si>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</si>
  <si>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</si>
  <si>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</si>
  <si>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</si>
  <si>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</si>
  <si>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</si>
  <si>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</si>
  <si>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</si>
  <si>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</si>
  <si>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</si>
  <si>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</si>
  <si>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</si>
  <si>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</si>
  <si>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</si>
  <si>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</si>
  <si>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</si>
  <si>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</si>
  <si>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</si>
  <si>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</si>
  <si>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</si>
  <si>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</si>
  <si>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</si>
  <si>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</si>
  <si>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</si>
  <si>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</si>
  <si>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</si>
  <si>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</si>
  <si>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</si>
  <si>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</si>
  <si>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</si>
  <si>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</si>
  <si>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</si>
  <si>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</si>
  <si>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</si>
  <si>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</si>
  <si>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</si>
  <si>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</si>
  <si>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</si>
  <si>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</si>
  <si>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</si>
  <si>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</si>
  <si>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</si>
  <si>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</si>
  <si>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</si>
  <si>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</si>
  <si>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</si>
  <si>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</si>
  <si>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</si>
  <si>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</si>
  <si>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</si>
  <si>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</si>
  <si>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</si>
  <si>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</si>
  <si>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</si>
  <si>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</si>
  <si>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</si>
  <si>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</si>
  <si>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</si>
  <si>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</si>
  <si>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</si>
  <si>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</si>
  <si>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</si>
  <si>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</si>
  <si>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</si>
  <si>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</si>
  <si>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</si>
  <si>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</si>
  <si>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</si>
  <si>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</si>
  <si>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</si>
  <si>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</si>
  <si>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</si>
  <si>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</si>
  <si>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</si>
  <si>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</si>
  <si>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</si>
  <si>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</si>
  <si>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</si>
  <si>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</si>
  <si>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</si>
  <si>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</si>
  <si>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</si>
  <si>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</si>
  <si>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</si>
  <si>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</si>
  <si>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</si>
  <si>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</si>
  <si>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</si>
  <si>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</si>
  <si>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</si>
  <si>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</si>
  <si>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</si>
  <si>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</si>
  <si>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</si>
  <si>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</si>
  <si>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</si>
  <si>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</si>
  <si>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</si>
  <si>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</si>
  <si>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</si>
  <si>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</si>
  <si>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</si>
  <si>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</si>
  <si>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</si>
  <si>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</si>
  <si>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</si>
  <si>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</si>
  <si>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</si>
  <si>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</si>
  <si>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</si>
  <si>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</si>
  <si>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</si>
  <si>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</si>
  <si>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</si>
  <si>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</si>
  <si>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</si>
  <si>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</si>
  <si>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</si>
  <si>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</si>
  <si>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</si>
  <si>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</si>
  <si>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</si>
  <si>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</si>
  <si>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</si>
  <si>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</si>
  <si>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</si>
  <si>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</si>
  <si>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</si>
  <si>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</si>
  <si>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</si>
  <si>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</si>
  <si>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</si>
  <si>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</si>
  <si>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</si>
  <si>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</si>
  <si>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</si>
  <si>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</si>
  <si>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</si>
  <si>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</si>
  <si>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</si>
  <si>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</si>
  <si>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</si>
  <si>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</si>
  <si>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</si>
  <si>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</si>
  <si>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</si>
  <si>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</si>
  <si>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</si>
  <si>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</si>
  <si>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</si>
  <si>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</si>
  <si>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</si>
  <si>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</si>
  <si>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</si>
  <si>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</si>
  <si>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</si>
  <si>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</si>
  <si>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</si>
  <si>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</si>
  <si>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</si>
  <si>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</si>
  <si>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</si>
  <si>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</si>
  <si>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</si>
  <si>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</si>
  <si>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</si>
  <si>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</si>
  <si>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</si>
  <si>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</si>
  <si>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</si>
  <si>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</si>
  <si>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</si>
  <si>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</si>
  <si>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</si>
  <si>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</si>
  <si>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</si>
  <si>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</si>
  <si>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</si>
  <si>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</si>
  <si>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</si>
  <si>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</si>
  <si>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</si>
  <si>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</si>
  <si>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</si>
  <si>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</si>
  <si>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</si>
  <si>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</si>
  <si>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</si>
  <si>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</si>
  <si>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</si>
  <si>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</si>
  <si>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</si>
  <si>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</si>
  <si>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</si>
  <si>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</si>
  <si>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</si>
  <si>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</si>
  <si>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</si>
  <si>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</si>
  <si>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</si>
  <si>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</si>
  <si>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</si>
  <si>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</si>
  <si>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</si>
  <si>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</si>
  <si>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</si>
  <si>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</si>
  <si>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</si>
  <si>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</si>
  <si>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</si>
  <si>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</si>
  <si>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</si>
  <si>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</si>
  <si>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</si>
  <si>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</si>
  <si>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</si>
  <si>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</si>
  <si>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</si>
  <si>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</si>
  <si>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</si>
  <si>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</si>
  <si>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</si>
  <si>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</si>
  <si>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</si>
  <si>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</si>
  <si>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</si>
  <si>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</si>
  <si>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</si>
  <si>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</si>
  <si>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</si>
  <si>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</si>
  <si>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</si>
  <si>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</si>
  <si>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</si>
  <si>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</si>
  <si>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</si>
  <si>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</si>
  <si>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</si>
  <si>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</si>
  <si>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</si>
  <si>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</si>
  <si>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</si>
  <si>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</si>
  <si>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</si>
  <si>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</si>
  <si>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</si>
  <si>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</si>
  <si>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</si>
  <si>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</si>
  <si>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</si>
  <si>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</si>
  <si>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</si>
  <si>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</si>
  <si>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</si>
  <si>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</si>
  <si>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</si>
  <si>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</si>
  <si>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</si>
  <si>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</si>
  <si>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</si>
  <si>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</si>
  <si>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</si>
  <si>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</si>
  <si>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</si>
  <si>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</si>
  <si>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</si>
  <si>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</si>
  <si>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</si>
  <si>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</si>
  <si>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</si>
  <si>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</si>
  <si>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</si>
  <si>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</si>
  <si>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</si>
  <si>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</si>
  <si>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</si>
  <si>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</si>
  <si>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</si>
  <si>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</si>
  <si>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</si>
  <si>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</si>
  <si>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</si>
  <si>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</si>
  <si>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</si>
  <si>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</si>
  <si>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</si>
  <si>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</si>
  <si>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</si>
  <si>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</si>
  <si>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</si>
  <si>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</si>
  <si>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</si>
  <si>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</si>
  <si>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</si>
  <si>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</si>
  <si>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</si>
  <si>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</si>
  <si>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</si>
  <si>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</si>
  <si>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</si>
  <si>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</si>
  <si>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</si>
  <si>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</si>
  <si>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</si>
  <si>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</si>
  <si>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</si>
  <si>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</si>
  <si>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</si>
  <si>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</si>
  <si>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</si>
  <si>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</si>
  <si>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</si>
  <si>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</si>
  <si>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</si>
  <si>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</si>
  <si>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</si>
  <si>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</si>
  <si>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</si>
  <si>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</si>
  <si>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</si>
  <si>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</si>
  <si>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</si>
  <si>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</si>
  <si>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</si>
  <si>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</si>
  <si>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</si>
  <si>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</si>
  <si>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</si>
  <si>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</si>
  <si>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</si>
  <si>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</si>
  <si>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</si>
  <si>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</si>
  <si>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</si>
  <si>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</si>
  <si>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</si>
  <si>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</si>
  <si>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</si>
  <si>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</si>
  <si>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</si>
  <si>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</si>
  <si>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</si>
  <si>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</si>
  <si>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</si>
  <si>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</si>
  <si>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</si>
  <si>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</si>
  <si>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</si>
  <si>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</si>
  <si>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</si>
  <si>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</si>
  <si>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</si>
  <si>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</si>
  <si>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</si>
  <si>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</si>
  <si>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</si>
  <si>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</si>
  <si>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</si>
  <si>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</si>
  <si>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</si>
  <si>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</si>
  <si>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</si>
  <si>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</si>
  <si>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</si>
  <si>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</si>
  <si>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</si>
  <si>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</si>
  <si>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</si>
  <si>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</si>
  <si>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</si>
  <si>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</si>
  <si>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</si>
  <si>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</si>
  <si>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</si>
  <si>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</si>
  <si>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</si>
  <si>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</si>
  <si>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</si>
  <si>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</si>
  <si>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</si>
  <si>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</si>
  <si>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</si>
  <si>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</si>
  <si>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</si>
  <si>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</si>
  <si>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</si>
  <si>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</si>
  <si>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</si>
  <si>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</si>
  <si>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</si>
  <si>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</si>
  <si>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</si>
  <si>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</si>
  <si>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</si>
  <si>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</si>
  <si>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</si>
  <si>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</si>
  <si>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</si>
  <si>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</si>
  <si>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</si>
  <si>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</si>
  <si>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</si>
  <si>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</si>
  <si>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</si>
  <si>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</si>
  <si>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</si>
  <si>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</si>
  <si>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</si>
  <si>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</si>
  <si>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</si>
  <si>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</si>
  <si>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</si>
  <si>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</si>
  <si>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</si>
  <si>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</si>
  <si>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</si>
  <si>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</si>
  <si>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</si>
  <si>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</si>
  <si>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</si>
  <si>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</si>
  <si>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</si>
  <si>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</si>
  <si>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</si>
  <si>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</si>
  <si>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</si>
  <si>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</si>
  <si>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</si>
  <si>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</si>
  <si>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</si>
  <si>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</si>
  <si>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</si>
  <si>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</si>
  <si>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</si>
  <si>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</si>
  <si>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</si>
  <si>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</si>
  <si>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</si>
  <si>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</si>
  <si>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</si>
  <si>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</si>
  <si>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</si>
  <si>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</si>
  <si>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</si>
  <si>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</si>
  <si>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</si>
  <si>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</si>
  <si>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</si>
  <si>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</si>
  <si>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</si>
  <si>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</si>
  <si>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</si>
  <si>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</si>
  <si>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</si>
  <si>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</si>
  <si>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</si>
  <si>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</si>
  <si>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</si>
  <si>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</si>
  <si>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</si>
  <si>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</si>
  <si>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</si>
  <si>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</si>
  <si>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</si>
  <si>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</si>
  <si>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</si>
  <si>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</si>
  <si>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</si>
  <si>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</si>
  <si>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</si>
  <si>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</si>
  <si>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</si>
  <si>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</si>
  <si>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</si>
  <si>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</si>
  <si>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</si>
  <si>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</si>
  <si>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</si>
  <si>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</si>
  <si>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</si>
  <si>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</si>
  <si>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</si>
  <si>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</si>
  <si>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</si>
  <si>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</si>
  <si>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</si>
  <si>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</si>
  <si>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</si>
  <si>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</si>
  <si>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</si>
  <si>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</si>
  <si>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</si>
  <si>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</si>
  <si>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</si>
  <si>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</si>
  <si>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</si>
  <si>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</si>
  <si>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</si>
  <si>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</si>
  <si>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</si>
  <si>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</si>
  <si>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</si>
  <si>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</si>
  <si>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</si>
  <si>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</si>
  <si>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</si>
  <si>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</si>
  <si>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</si>
  <si>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</si>
  <si>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</si>
  <si>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</si>
  <si>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</si>
  <si>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</si>
  <si>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</si>
  <si>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</si>
  <si>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</si>
  <si>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</si>
  <si>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</si>
  <si>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</si>
  <si>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</si>
  <si>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</si>
  <si>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</si>
  <si>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</si>
  <si>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</si>
  <si>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</si>
  <si>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</si>
  <si>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</si>
  <si>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</si>
  <si>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</si>
  <si>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</si>
  <si>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</si>
  <si>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</si>
  <si>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</si>
  <si>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</si>
  <si>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</si>
  <si>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</si>
  <si>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</si>
  <si>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</si>
  <si>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</si>
  <si>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</si>
  <si>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</si>
  <si>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</si>
  <si>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</si>
  <si>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</si>
  <si>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</si>
  <si>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</si>
  <si>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</si>
  <si>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</si>
  <si>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</si>
  <si>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</si>
  <si>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</si>
  <si>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</si>
  <si>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</si>
  <si>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</si>
  <si>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</si>
  <si>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</si>
  <si>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</si>
  <si>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</si>
  <si>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</si>
  <si>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</si>
  <si>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</si>
  <si>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</si>
  <si>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</si>
  <si>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</si>
  <si>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</si>
  <si>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</si>
  <si>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</si>
  <si>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</si>
  <si>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</si>
  <si>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</si>
  <si>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</si>
  <si>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</si>
  <si>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</si>
  <si>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</si>
  <si>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</si>
  <si>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</si>
  <si>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</si>
  <si>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</si>
  <si>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</si>
  <si>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</si>
  <si>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</si>
  <si>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</si>
  <si>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</si>
  <si>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</si>
  <si>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</si>
  <si>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</si>
  <si>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</si>
  <si>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</si>
  <si>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</si>
  <si>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</si>
  <si>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</si>
  <si>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</si>
  <si>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</si>
  <si>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</si>
  <si>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</si>
  <si>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</si>
  <si>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</si>
  <si>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</si>
  <si>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</si>
  <si>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</si>
  <si>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</si>
  <si>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</si>
  <si>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</si>
  <si>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</si>
  <si>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</si>
  <si>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</si>
  <si>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</si>
  <si>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</si>
  <si>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</si>
  <si>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</si>
  <si>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</si>
  <si>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</si>
  <si>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</si>
  <si>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</si>
  <si>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</si>
  <si>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</si>
  <si>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</si>
  <si>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</si>
  <si>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</si>
  <si>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</si>
  <si>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</si>
  <si>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</si>
  <si>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</si>
  <si>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</si>
  <si>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</si>
  <si>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</si>
  <si>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</si>
  <si>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</si>
  <si>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</si>
  <si>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</si>
  <si>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</si>
  <si>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</si>
  <si>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</si>
  <si>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</si>
  <si>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</si>
  <si>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</si>
  <si>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</si>
  <si>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</si>
  <si>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</si>
  <si>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</si>
  <si>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</si>
  <si>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</si>
  <si>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</si>
  <si>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</si>
  <si>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</si>
  <si>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</si>
  <si>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</si>
  <si>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</si>
  <si>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</si>
  <si>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</si>
  <si>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</si>
  <si>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</si>
  <si>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</si>
  <si>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</si>
  <si>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</si>
  <si>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</si>
  <si>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</si>
  <si>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</si>
  <si>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</si>
  <si>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</si>
  <si>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</si>
  <si>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</si>
  <si>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</si>
  <si>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</si>
  <si>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</si>
  <si>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</si>
  <si>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</si>
  <si>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</si>
  <si>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</si>
  <si>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</si>
  <si>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</si>
  <si>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</si>
  <si>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</si>
  <si>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</si>
  <si>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</si>
  <si>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</si>
  <si>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</si>
  <si>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</si>
  <si>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</si>
  <si>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</si>
  <si>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</si>
  <si>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</si>
  <si>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</si>
  <si>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</si>
  <si>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</si>
  <si>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</si>
  <si>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</si>
  <si>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</si>
  <si>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</si>
  <si>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</si>
  <si>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</si>
  <si>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</si>
  <si>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</si>
  <si>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</si>
  <si>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</si>
  <si>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</si>
  <si>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</si>
  <si>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</si>
  <si>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</si>
  <si>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</si>
  <si>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</si>
  <si>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</si>
  <si>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</si>
  <si>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</si>
  <si>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</si>
  <si>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</si>
  <si>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</si>
  <si>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</si>
  <si>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</si>
  <si>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</si>
  <si>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</si>
  <si>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</si>
  <si>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</si>
  <si>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</si>
  <si>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</si>
  <si>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</si>
  <si>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</si>
  <si>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</si>
  <si>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</si>
  <si>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</si>
  <si>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</si>
  <si>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</si>
  <si>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</si>
  <si>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</si>
  <si>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</si>
  <si>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</si>
  <si>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</si>
  <si>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</si>
  <si>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</si>
  <si>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</si>
  <si>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</si>
  <si>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</si>
  <si>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</si>
  <si>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</si>
  <si>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</si>
  <si>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</si>
  <si>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</si>
  <si>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</si>
  <si>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</si>
  <si>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</si>
  <si>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</si>
  <si>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</si>
  <si>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</si>
  <si>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</si>
  <si>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</si>
  <si>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</si>
  <si>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</si>
  <si>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</si>
  <si>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</si>
  <si>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</si>
  <si>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</si>
  <si>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</si>
  <si>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</si>
  <si>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</si>
  <si>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</si>
  <si>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</si>
  <si>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</si>
  <si>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</si>
  <si>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</si>
  <si>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</si>
  <si>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</si>
  <si>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</si>
  <si>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</si>
  <si>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</si>
  <si>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</si>
  <si>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</si>
  <si>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</si>
  <si>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</si>
  <si>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</si>
  <si>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</si>
  <si>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</si>
  <si>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</si>
  <si>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</si>
  <si>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</si>
  <si>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</si>
  <si>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</si>
  <si>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</si>
  <si>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</si>
  <si>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</si>
  <si>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</si>
  <si>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</si>
  <si>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</si>
  <si>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</si>
  <si>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</si>
  <si>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</si>
  <si>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</si>
  <si>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</si>
  <si>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</si>
  <si>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</si>
  <si>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</si>
  <si>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</si>
  <si>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</si>
  <si>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</si>
  <si>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</si>
  <si>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</si>
  <si>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</si>
  <si>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</si>
  <si>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</si>
  <si>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</si>
  <si>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</si>
  <si>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</si>
  <si>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</si>
  <si>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</si>
  <si>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</si>
  <si>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</si>
  <si>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</si>
  <si>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</si>
  <si>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</si>
  <si>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</si>
  <si>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</si>
  <si>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</si>
  <si>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</si>
  <si>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</si>
  <si>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</si>
  <si>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</si>
  <si>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</si>
  <si>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</si>
  <si>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</si>
  <si>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</si>
  <si>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</si>
  <si>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</si>
  <si>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</si>
  <si>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</si>
  <si>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</si>
  <si>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</si>
  <si>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</si>
  <si>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</si>
  <si>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</si>
  <si>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</si>
  <si>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</si>
  <si>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</si>
  <si>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</si>
  <si>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</si>
  <si>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</si>
  <si>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</si>
  <si>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</si>
  <si>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</si>
  <si>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</si>
  <si>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</si>
  <si>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</si>
  <si>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</si>
  <si>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</si>
  <si>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</si>
  <si>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</si>
  <si>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</si>
  <si>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</si>
  <si>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</si>
  <si>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</si>
  <si>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</si>
  <si>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</si>
  <si>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</si>
  <si>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</si>
  <si>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</si>
  <si>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</si>
  <si>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</si>
  <si>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</si>
  <si>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</si>
  <si>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</si>
  <si>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</si>
  <si>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</si>
  <si>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</si>
  <si>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</si>
  <si>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</si>
  <si>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</si>
  <si>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</si>
  <si>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</si>
  <si>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</si>
  <si>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</si>
  <si>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</si>
  <si>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</si>
  <si>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</si>
  <si>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</si>
  <si>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</si>
  <si>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</si>
  <si>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</si>
  <si>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</si>
  <si>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</si>
  <si>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</si>
  <si>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</si>
  <si>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</si>
  <si>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</si>
  <si>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</si>
  <si>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</si>
  <si>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</si>
  <si>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</si>
  <si>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</si>
  <si>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</si>
  <si>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</si>
  <si>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</si>
  <si>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</si>
  <si>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</si>
  <si>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</si>
  <si>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</si>
  <si>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</si>
  <si>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</si>
  <si>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</si>
  <si>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</si>
  <si>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</si>
  <si>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</si>
  <si>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</si>
  <si>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</si>
  <si>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</si>
  <si>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</si>
  <si>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</si>
  <si>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</si>
  <si>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</si>
  <si>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</si>
  <si>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</si>
  <si>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</si>
  <si>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</si>
  <si>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</si>
  <si>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</si>
  <si>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</si>
  <si>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</si>
  <si>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</si>
  <si>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</si>
  <si>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</si>
  <si>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</si>
  <si>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</si>
  <si>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</si>
  <si>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</si>
  <si>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</si>
  <si>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</si>
  <si>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</si>
  <si>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</si>
  <si>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</si>
  <si>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</si>
  <si>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</si>
  <si>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</si>
  <si>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</si>
  <si>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</si>
  <si>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</si>
  <si>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</si>
  <si>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</si>
  <si>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</si>
  <si>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</si>
  <si>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</si>
  <si>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</si>
  <si>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</si>
  <si>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</si>
  <si>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</si>
  <si>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</si>
  <si>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</si>
  <si>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</si>
  <si>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</si>
  <si>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</si>
  <si>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</si>
  <si>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</si>
  <si>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</si>
  <si>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</si>
  <si>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</si>
  <si>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</si>
  <si>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</si>
  <si>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</si>
  <si>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</si>
  <si>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</si>
  <si>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</si>
  <si>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</si>
  <si>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</si>
  <si>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</si>
  <si>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</si>
  <si>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</si>
  <si>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</si>
  <si>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</si>
  <si>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</si>
  <si>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</si>
  <si>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</si>
  <si>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</si>
  <si>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</si>
  <si>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</si>
  <si>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</si>
  <si>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</si>
  <si>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</si>
  <si>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</si>
  <si>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</si>
  <si>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</si>
  <si>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</si>
  <si>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</si>
  <si>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</si>
  <si>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</si>
  <si>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</si>
  <si>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</si>
  <si>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</si>
  <si>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</si>
  <si>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</si>
  <si>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</si>
  <si>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</si>
  <si>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</si>
  <si>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</si>
  <si>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</si>
  <si>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</si>
  <si>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</si>
  <si>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</si>
  <si>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</si>
  <si>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</si>
  <si>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</si>
  <si>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</si>
  <si>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</si>
  <si>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</si>
  <si>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</si>
  <si>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</si>
  <si>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</si>
  <si>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</si>
  <si>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</si>
  <si>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</si>
  <si>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</si>
  <si>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</si>
  <si>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</si>
  <si>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</si>
  <si>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</si>
  <si>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</si>
  <si>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</si>
  <si>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</si>
  <si>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</si>
  <si>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</si>
  <si>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</si>
  <si>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</si>
  <si>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</si>
  <si>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</si>
  <si>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</si>
  <si>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</si>
  <si>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</si>
  <si>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</si>
  <si>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</si>
  <si>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</si>
  <si>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</si>
  <si>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</si>
  <si>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</si>
  <si>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</si>
  <si>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</si>
  <si>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</si>
  <si>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</si>
  <si>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</si>
  <si>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</si>
  <si>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</si>
  <si>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</si>
  <si>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</si>
  <si>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</si>
  <si>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</si>
  <si>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</si>
  <si>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</si>
  <si>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</si>
  <si>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</si>
  <si>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</si>
  <si>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</si>
  <si>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</si>
  <si>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</si>
  <si>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</si>
  <si>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</si>
  <si>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</si>
  <si>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</si>
  <si>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</si>
  <si>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</si>
  <si>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</si>
  <si>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</si>
  <si>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</si>
  <si>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</si>
  <si>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</si>
  <si>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</si>
  <si>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</si>
  <si>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</si>
  <si>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</si>
  <si>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</si>
  <si>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</si>
  <si>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</si>
  <si>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</si>
  <si>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</si>
  <si>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</si>
  <si>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</si>
  <si>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</si>
  <si>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</si>
  <si>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</si>
  <si>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</si>
  <si>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</si>
  <si>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</si>
  <si>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</si>
  <si>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</si>
  <si>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</si>
  <si>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</si>
  <si>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</si>
  <si>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</si>
  <si>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</si>
  <si>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</si>
  <si>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</si>
  <si>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</si>
  <si>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</si>
  <si>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</si>
  <si>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</si>
  <si>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</si>
  <si>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</si>
  <si>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</si>
  <si>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</si>
  <si>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</si>
  <si>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</si>
  <si>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</si>
  <si>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</si>
  <si>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</si>
  <si>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</si>
  <si>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</si>
  <si>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</si>
  <si>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</si>
  <si>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</si>
  <si>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</si>
  <si>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</si>
  <si>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</si>
  <si>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</si>
  <si>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</si>
  <si>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</si>
  <si>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</si>
  <si>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</si>
  <si>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</si>
  <si>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</si>
  <si>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</si>
  <si>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</si>
  <si>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</si>
  <si>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</si>
  <si>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</si>
  <si>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</si>
  <si>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</si>
  <si>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</si>
  <si>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</si>
  <si>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</si>
  <si>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</si>
  <si>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</si>
  <si>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</si>
  <si>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</si>
  <si>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</si>
  <si>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</si>
  <si>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</si>
  <si>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</si>
  <si>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</si>
  <si>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</si>
  <si>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</si>
  <si>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</si>
  <si>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</si>
  <si>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</si>
  <si>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</si>
  <si>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</si>
  <si>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</si>
  <si>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</si>
  <si>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</si>
  <si>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</si>
  <si>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</si>
  <si>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</si>
  <si>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</si>
  <si>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</si>
  <si>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</si>
  <si>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</si>
  <si>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</si>
  <si>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</si>
  <si>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</si>
  <si>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</si>
  <si>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</si>
  <si>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</si>
  <si>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</si>
  <si>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</si>
  <si>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</si>
  <si>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</si>
  <si>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</si>
  <si>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</si>
  <si>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</si>
  <si>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</si>
  <si>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</si>
  <si>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</si>
  <si>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</si>
  <si>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</si>
  <si>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</si>
  <si>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</si>
  <si>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</si>
  <si>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</si>
  <si>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</si>
  <si>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</si>
  <si>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</si>
  <si>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</si>
  <si>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</si>
  <si>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</si>
  <si>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</si>
  <si>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</si>
  <si>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</si>
  <si>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</si>
  <si>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</si>
  <si>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</si>
  <si>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</si>
  <si>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</si>
  <si>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</si>
  <si>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</si>
  <si>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</si>
  <si>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</si>
  <si>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</si>
  <si>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</si>
  <si>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</si>
  <si>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</si>
  <si>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</si>
  <si>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</si>
  <si>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</si>
  <si>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</si>
  <si>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</si>
  <si>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</si>
  <si>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</si>
  <si>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</si>
  <si>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</si>
  <si>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</si>
  <si>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</si>
  <si>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</si>
  <si>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</si>
  <si>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</si>
  <si>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</si>
  <si>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</si>
  <si>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</si>
  <si>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</si>
  <si>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</si>
  <si>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</si>
  <si>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</si>
  <si>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</si>
  <si>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</si>
  <si>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</si>
  <si>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</si>
  <si>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</si>
  <si>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</si>
  <si>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</si>
  <si>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</si>
  <si>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</si>
  <si>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</si>
  <si>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</si>
  <si>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</si>
  <si>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</si>
  <si>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</si>
  <si>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</si>
  <si>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</si>
  <si>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</si>
  <si>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</si>
  <si>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</si>
  <si>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</si>
  <si>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</si>
  <si>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</si>
  <si>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</si>
  <si>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</si>
  <si>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</si>
  <si>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</si>
  <si>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</si>
  <si>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</si>
  <si>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</si>
  <si>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</si>
  <si>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</si>
  <si>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</si>
  <si>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</si>
  <si>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</si>
  <si>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</si>
  <si>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</si>
  <si>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</si>
  <si>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</si>
  <si>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</si>
  <si>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</si>
  <si>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</si>
  <si>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</si>
  <si>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</si>
  <si>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</si>
  <si>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</si>
  <si>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</si>
  <si>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</si>
  <si>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</si>
  <si>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</si>
  <si>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</si>
  <si>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</si>
  <si>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</si>
  <si>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</si>
  <si>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</si>
  <si>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</si>
  <si>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</si>
  <si>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</si>
  <si>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</si>
  <si>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</si>
  <si>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</si>
  <si>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</si>
  <si>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</si>
  <si>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</si>
  <si>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</si>
  <si>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</si>
  <si>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</si>
  <si>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</si>
  <si>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</si>
  <si>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</si>
  <si>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</si>
  <si>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</si>
  <si>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</si>
  <si>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</si>
  <si>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</si>
  <si>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</si>
  <si>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</si>
  <si>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</si>
  <si>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</si>
  <si>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</si>
  <si>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</si>
  <si>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</si>
  <si>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</si>
  <si>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</si>
  <si>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</si>
  <si>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</si>
  <si>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</si>
  <si>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</si>
  <si>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</si>
  <si>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</si>
  <si>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</si>
  <si>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</si>
  <si>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</si>
  <si>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</si>
  <si>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</si>
  <si>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</si>
  <si>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</si>
  <si>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</si>
  <si>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</si>
  <si>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</si>
  <si>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</si>
  <si>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</si>
  <si>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</si>
  <si>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</si>
  <si>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</si>
  <si>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</si>
  <si>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</si>
  <si>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</si>
  <si>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</si>
  <si>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</si>
  <si>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</si>
  <si>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</si>
  <si>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</si>
  <si>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</si>
  <si>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</si>
  <si>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</si>
  <si>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</si>
  <si>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</si>
  <si>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</si>
  <si>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</si>
  <si>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</si>
  <si>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</si>
  <si>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</si>
  <si>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</si>
  <si>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</si>
  <si>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</si>
  <si>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</si>
  <si>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</si>
  <si>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</si>
  <si>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</si>
  <si>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</si>
  <si>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</si>
  <si>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</si>
  <si>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</si>
  <si>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</si>
  <si>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</si>
  <si>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</si>
  <si>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</si>
  <si>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</si>
  <si>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</si>
  <si>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</si>
  <si>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</si>
  <si>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</si>
  <si>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</si>
  <si>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</si>
  <si>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</si>
  <si>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</si>
  <si>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</si>
  <si>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</si>
  <si>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</si>
  <si>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</si>
  <si>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</si>
  <si>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</si>
  <si>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</si>
  <si>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</si>
  <si>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</si>
  <si>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</si>
  <si>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</si>
  <si>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</si>
  <si>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</si>
  <si>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</si>
  <si>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</si>
  <si>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</si>
  <si>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</si>
  <si>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</si>
  <si>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</si>
  <si>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</si>
  <si>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</si>
  <si>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</si>
  <si>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</si>
  <si>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</si>
  <si>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</si>
  <si>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</si>
  <si>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</si>
  <si>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</si>
  <si>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</si>
  <si>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</si>
  <si>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</si>
  <si>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</si>
  <si>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</si>
  <si>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</si>
  <si>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</si>
  <si>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</si>
  <si>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</si>
  <si>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</si>
  <si>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</si>
  <si>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</si>
  <si>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</si>
  <si>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</si>
  <si>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</si>
  <si>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</si>
  <si>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</si>
  <si>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</si>
  <si>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</si>
  <si>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</si>
  <si>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</si>
  <si>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</si>
  <si>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</si>
  <si>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</si>
  <si>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</si>
  <si>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</si>
  <si>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</si>
  <si>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</si>
  <si>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</si>
  <si>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</si>
  <si>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</si>
  <si>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</si>
  <si>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</si>
  <si>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</si>
  <si>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</si>
  <si>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</si>
  <si>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</si>
  <si>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</si>
  <si>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</si>
  <si>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</si>
  <si>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</si>
  <si>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</si>
  <si>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</si>
  <si>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</si>
  <si>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</si>
  <si>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</si>
  <si>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</si>
  <si>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</si>
  <si>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</si>
  <si>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</si>
  <si>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</si>
  <si>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</si>
  <si>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</si>
  <si>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</si>
  <si>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</si>
  <si>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</si>
  <si>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</si>
  <si>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</si>
  <si>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</si>
  <si>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</si>
  <si>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</si>
  <si>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</si>
  <si>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</si>
  <si>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</si>
  <si>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</si>
  <si>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</si>
  <si>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</si>
  <si>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</si>
  <si>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</si>
  <si>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</si>
  <si>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</si>
  <si>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</si>
  <si>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</si>
  <si>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</si>
  <si>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</si>
  <si>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</si>
  <si>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</si>
  <si>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</si>
  <si>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</si>
  <si>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</si>
  <si>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</si>
  <si>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</si>
  <si>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</si>
  <si>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</si>
  <si>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</si>
  <si>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</si>
  <si>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</si>
  <si>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</si>
  <si>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</si>
  <si>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</si>
  <si>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</si>
  <si>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</si>
  <si>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</si>
  <si>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</si>
  <si>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</si>
  <si>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</si>
  <si>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</si>
  <si>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</si>
  <si>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</si>
  <si>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</si>
  <si>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</si>
  <si>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</si>
  <si>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</si>
  <si>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</si>
  <si>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</si>
  <si>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</si>
  <si>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</si>
  <si>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</si>
  <si>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</si>
  <si>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</si>
  <si>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</si>
  <si>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</si>
  <si>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</si>
  <si>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</si>
  <si>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</si>
  <si>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</si>
  <si>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</si>
  <si>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</si>
  <si>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</si>
  <si>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</si>
  <si>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</si>
  <si>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</si>
  <si>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</si>
  <si>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</si>
  <si>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</si>
  <si>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</si>
  <si>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</si>
  <si>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</si>
  <si>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</si>
  <si>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</si>
  <si>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</si>
  <si>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</si>
  <si>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</si>
  <si>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</si>
  <si>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</si>
  <si>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</si>
  <si>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</si>
  <si>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</si>
  <si>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</si>
  <si>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</si>
  <si>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</si>
  <si>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</si>
  <si>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</si>
  <si>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</si>
  <si>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</si>
  <si>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</si>
  <si>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</si>
  <si>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</si>
  <si>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</si>
  <si>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</si>
  <si>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</si>
  <si>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</si>
  <si>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</si>
  <si>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</si>
  <si>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</si>
  <si>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</si>
  <si>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</si>
  <si>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</si>
  <si>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</si>
  <si>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</si>
  <si>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</si>
  <si>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</si>
  <si>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</si>
  <si>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</si>
  <si>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</si>
  <si>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</si>
  <si>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</si>
  <si>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</si>
  <si>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</si>
  <si>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</si>
  <si>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</si>
  <si>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</si>
  <si>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</si>
  <si>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</si>
  <si>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</si>
  <si>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</si>
  <si>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</si>
  <si>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</si>
  <si>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</si>
  <si>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</si>
  <si>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</si>
  <si>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</si>
  <si>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</si>
  <si>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</si>
  <si>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</si>
  <si>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</si>
  <si>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</si>
  <si>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</si>
  <si>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</si>
  <si>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</si>
  <si>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</si>
  <si>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</si>
  <si>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</si>
  <si>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</si>
  <si>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</si>
  <si>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</si>
  <si>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</si>
  <si>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</si>
  <si>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</si>
  <si>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</si>
  <si>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</si>
  <si>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</si>
  <si>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</si>
  <si>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</si>
  <si>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</si>
  <si>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</si>
  <si>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</si>
  <si>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</si>
  <si>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</si>
  <si>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</si>
  <si>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</si>
  <si>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</si>
  <si>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</si>
  <si>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</si>
  <si>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</si>
  <si>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</si>
  <si>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</si>
  <si>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</si>
  <si>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</si>
  <si>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</si>
  <si>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</si>
  <si>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</si>
  <si>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</si>
  <si>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</si>
  <si>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</si>
  <si>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</si>
  <si>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</si>
  <si>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</si>
  <si>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</si>
  <si>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</si>
  <si>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</si>
  <si>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</si>
  <si>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</si>
  <si>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</si>
  <si>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</si>
  <si>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</si>
  <si>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</si>
  <si>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</si>
  <si>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</si>
  <si>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</si>
  <si>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</si>
  <si>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</si>
  <si>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</si>
  <si>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</si>
  <si>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</si>
  <si>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</si>
  <si>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</si>
  <si>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</si>
  <si>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</si>
  <si>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</si>
  <si>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</si>
  <si>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</si>
  <si>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</si>
  <si>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</si>
  <si>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</si>
  <si>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</si>
  <si>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</si>
  <si>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</si>
  <si>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</si>
  <si>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</si>
  <si>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</si>
  <si>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</si>
  <si>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</si>
  <si>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</si>
  <si>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</si>
  <si>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</si>
  <si>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</si>
  <si>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</si>
  <si>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</si>
  <si>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</si>
  <si>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</si>
  <si>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</si>
  <si>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</si>
  <si>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</si>
  <si>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</si>
  <si>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</si>
  <si>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</si>
  <si>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</si>
  <si>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</si>
  <si>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</si>
  <si>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</si>
  <si>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</si>
  <si>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</si>
  <si>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</si>
  <si>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</si>
  <si>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</si>
  <si>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</si>
  <si>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</si>
  <si>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</si>
  <si>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</si>
  <si>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</si>
  <si>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</si>
  <si>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</si>
  <si>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</si>
  <si>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</si>
  <si>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</si>
  <si>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</si>
  <si>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</si>
  <si>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</si>
  <si>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</si>
  <si>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</si>
  <si>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</si>
  <si>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</si>
  <si>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</si>
  <si>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</si>
  <si>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</si>
  <si>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</si>
  <si>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</si>
  <si>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</si>
  <si>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</si>
  <si>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</si>
  <si>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</si>
  <si>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</si>
  <si>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</si>
  <si>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</si>
  <si>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</si>
  <si>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</si>
  <si>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</si>
  <si>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</si>
  <si>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</si>
  <si>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</si>
  <si>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</si>
  <si>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</si>
  <si>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</si>
  <si>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</si>
  <si>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</si>
  <si>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</si>
  <si>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</si>
  <si>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</si>
  <si>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</si>
  <si>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</si>
  <si>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</si>
  <si>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</si>
  <si>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</si>
  <si>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</si>
  <si>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</si>
  <si>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</si>
  <si>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</si>
  <si>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</si>
  <si>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</si>
  <si>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</si>
  <si>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</si>
  <si>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</si>
  <si>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</si>
  <si>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</si>
  <si>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</si>
  <si>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</si>
  <si>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</si>
  <si>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</si>
  <si>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</si>
  <si>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</si>
  <si>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</si>
  <si>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</si>
  <si>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</si>
  <si>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</si>
  <si>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</si>
  <si>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</si>
  <si>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</si>
  <si>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</si>
  <si>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</si>
  <si>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</si>
  <si>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</si>
  <si>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</si>
  <si>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</si>
  <si>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</si>
  <si>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</si>
  <si>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</si>
  <si>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</si>
  <si>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</si>
  <si>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</si>
  <si>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</si>
  <si>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</si>
  <si>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</si>
  <si>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</si>
  <si>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</si>
  <si>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</si>
  <si>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</si>
  <si>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</si>
  <si>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</si>
  <si>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</si>
  <si>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</si>
  <si>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</si>
  <si>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</si>
  <si>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</si>
  <si>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</si>
  <si>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</si>
  <si>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</si>
  <si>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</si>
  <si>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</si>
  <si>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</si>
  <si>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</si>
  <si>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</si>
  <si>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</si>
  <si>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</si>
  <si>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</si>
  <si>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</si>
  <si>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</si>
  <si>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</si>
  <si>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</si>
  <si>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</si>
  <si>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</si>
  <si>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</si>
  <si>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</si>
  <si>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</si>
  <si>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</si>
  <si>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</si>
  <si>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</si>
  <si>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</si>
  <si>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</si>
  <si>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</si>
  <si>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</si>
  <si>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</si>
  <si>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</si>
  <si>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</si>
  <si>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</si>
  <si>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</si>
  <si>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</si>
  <si>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</si>
  <si>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</si>
  <si>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</si>
  <si>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</si>
  <si>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</si>
  <si>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</si>
  <si>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</si>
  <si>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</si>
  <si>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</si>
  <si>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</si>
  <si>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</si>
  <si>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</si>
  <si>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</si>
  <si>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</si>
  <si>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</si>
  <si>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</si>
  <si>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</si>
  <si>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</si>
  <si>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</si>
  <si>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</si>
  <si>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</si>
  <si>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</si>
  <si>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</si>
  <si>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</si>
  <si>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</si>
  <si>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</si>
  <si>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</si>
  <si>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</si>
  <si>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</si>
  <si>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</si>
  <si>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</si>
  <si>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</si>
  <si>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</si>
  <si>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</si>
  <si>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</si>
  <si>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</si>
  <si>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</si>
  <si>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</si>
  <si>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</si>
  <si>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</si>
  <si>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</si>
  <si>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</si>
  <si>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</si>
  <si>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</si>
  <si>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</si>
  <si>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</si>
  <si>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</si>
  <si>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</si>
  <si>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</si>
  <si>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</si>
  <si>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</si>
  <si>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</si>
  <si>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</si>
  <si>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</si>
  <si>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</si>
  <si>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</si>
  <si>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</si>
  <si>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</si>
  <si>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</si>
  <si>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</si>
  <si>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</si>
  <si>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</si>
  <si>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</si>
  <si>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</si>
  <si>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</si>
  <si>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</si>
  <si>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</si>
  <si>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</si>
  <si>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</si>
  <si>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</si>
  <si>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</si>
  <si>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</si>
  <si>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</si>
  <si>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</si>
  <si>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</si>
  <si>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</si>
  <si>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</si>
  <si>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</si>
  <si>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</si>
  <si>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</si>
  <si>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</si>
  <si>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</si>
  <si>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</si>
  <si>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</si>
  <si>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</si>
  <si>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</si>
  <si>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</si>
  <si>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</si>
  <si>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</si>
  <si>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</si>
  <si>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</si>
  <si>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</si>
  <si>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</si>
  <si>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</si>
  <si>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</si>
  <si>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</si>
  <si>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</si>
  <si>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</si>
  <si>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</si>
  <si>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</si>
  <si>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</si>
  <si>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</si>
  <si>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</si>
  <si>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</si>
  <si>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</si>
  <si>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</si>
  <si>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</si>
  <si>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</si>
  <si>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</si>
  <si>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</si>
  <si>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</si>
  <si>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</si>
  <si>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</si>
  <si>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</si>
  <si>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</si>
  <si>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</si>
  <si>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</si>
  <si>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</si>
  <si>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</si>
  <si>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</si>
  <si>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</si>
  <si>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</si>
  <si>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</si>
  <si>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</si>
  <si>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</si>
  <si>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</si>
  <si>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</si>
  <si>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</si>
  <si>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</si>
  <si>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</si>
  <si>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</si>
  <si>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</si>
  <si>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</si>
  <si>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</si>
  <si>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</si>
  <si>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</si>
  <si>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</si>
  <si>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</si>
  <si>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</si>
  <si>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</si>
  <si>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</si>
  <si>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</si>
  <si>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</si>
  <si>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</si>
  <si>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</si>
  <si>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</si>
  <si>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</si>
  <si>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</si>
  <si>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</si>
  <si>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</si>
  <si>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</si>
  <si>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</si>
  <si>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</si>
  <si>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</si>
  <si>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</si>
  <si>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</si>
  <si>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</si>
  <si>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</si>
  <si>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</si>
  <si>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</si>
  <si>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</si>
  <si>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</si>
  <si>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</si>
  <si>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</si>
  <si>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</si>
  <si>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</si>
  <si>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</si>
  <si>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</si>
  <si>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</si>
  <si>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</si>
  <si>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</si>
  <si>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</si>
  <si>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</si>
  <si>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</si>
  <si>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</si>
  <si>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</si>
  <si>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</si>
  <si>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</si>
  <si>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</si>
  <si>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</si>
  <si>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</si>
  <si>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</si>
  <si>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</si>
  <si>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</si>
  <si>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</si>
  <si>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</si>
  <si>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</si>
  <si>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</si>
  <si>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</si>
  <si>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</si>
  <si>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</si>
  <si>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</si>
  <si>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</si>
  <si>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</si>
  <si>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</si>
  <si>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</si>
  <si>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</si>
  <si>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</si>
  <si>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</si>
  <si>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</si>
  <si>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</si>
  <si>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</si>
  <si>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</si>
  <si>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</si>
  <si>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</si>
  <si>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</si>
  <si>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</si>
  <si>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</si>
  <si>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</si>
  <si>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</si>
  <si>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</si>
  <si>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</si>
  <si>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</si>
  <si>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</si>
  <si>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</si>
  <si>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</si>
  <si>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</si>
  <si>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</si>
  <si>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</si>
  <si>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</si>
  <si>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</si>
  <si>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</si>
  <si>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</si>
  <si>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</si>
  <si>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</si>
  <si>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</si>
  <si>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</si>
  <si>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</si>
  <si>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</si>
  <si>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</si>
  <si>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</si>
  <si>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</si>
  <si>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</si>
  <si>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</si>
  <si>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</si>
  <si>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</si>
  <si>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</si>
  <si>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</si>
  <si>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</si>
  <si>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</si>
  <si>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</si>
  <si>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</si>
  <si>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</si>
  <si>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</si>
  <si>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</si>
  <si>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</si>
  <si>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</si>
  <si>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</si>
  <si>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</si>
  <si>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</si>
  <si>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</si>
  <si>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</si>
  <si>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</si>
  <si>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</si>
  <si>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</si>
  <si>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</si>
  <si>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</si>
  <si>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</si>
  <si>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</si>
  <si>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</si>
  <si>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</si>
  <si>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</si>
  <si>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</si>
  <si>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</si>
  <si>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</si>
  <si>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</si>
  <si>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</si>
  <si>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</si>
  <si>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</si>
  <si>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</si>
  <si>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</si>
  <si>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</si>
  <si>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</si>
  <si>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</si>
  <si>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</si>
  <si>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</si>
  <si>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</si>
  <si>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</si>
  <si>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</si>
  <si>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</si>
  <si>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</si>
  <si>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</si>
  <si>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</si>
  <si>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</si>
  <si>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</si>
  <si>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</si>
  <si>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</si>
  <si>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</si>
  <si>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</si>
  <si>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</si>
  <si>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</si>
  <si>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</si>
  <si>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</si>
  <si>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</si>
  <si>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</si>
  <si>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</si>
  <si>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</si>
  <si>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</si>
  <si>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</si>
  <si>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</si>
  <si>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</si>
  <si>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</si>
  <si>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</si>
  <si>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</si>
  <si>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</si>
  <si>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</si>
  <si>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</si>
  <si>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</si>
  <si>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</si>
  <si>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</si>
  <si>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</si>
  <si>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</si>
  <si>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</si>
  <si>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</si>
  <si>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</si>
  <si>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</si>
  <si>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</si>
  <si>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</si>
  <si>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</si>
  <si>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</si>
  <si>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</si>
  <si>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</si>
  <si>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</si>
  <si>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</si>
  <si>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</si>
  <si>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</si>
  <si>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</si>
  <si>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</si>
  <si>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</si>
  <si>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</si>
  <si>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</si>
  <si>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</si>
  <si>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</si>
  <si>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</si>
  <si>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</si>
  <si>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</si>
  <si>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</si>
  <si>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</si>
  <si>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</si>
  <si>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</si>
  <si>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</si>
  <si>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</si>
  <si>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</si>
  <si>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</si>
  <si>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</si>
  <si>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</si>
  <si>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</si>
  <si>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</si>
  <si>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</si>
  <si>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</si>
  <si>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</si>
  <si>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</si>
  <si>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</si>
  <si>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</si>
  <si>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</si>
  <si>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</si>
  <si>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</si>
  <si>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</si>
  <si>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</si>
  <si>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</si>
  <si>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</si>
  <si>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</si>
  <si>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</si>
  <si>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</si>
  <si>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</si>
  <si>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</si>
  <si>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</si>
  <si>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</si>
  <si>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</si>
  <si>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</si>
  <si>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</si>
  <si>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</si>
  <si>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</si>
  <si>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</si>
  <si>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</si>
  <si>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</si>
  <si>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</si>
  <si>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</si>
  <si>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</si>
  <si>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</si>
  <si>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</si>
  <si>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</si>
  <si>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</si>
  <si>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</si>
  <si>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</si>
  <si>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</si>
  <si>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</si>
  <si>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</si>
  <si>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</si>
  <si>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</si>
  <si>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</si>
  <si>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</si>
  <si>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</si>
  <si>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</si>
  <si>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</si>
  <si>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</si>
  <si>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</si>
  <si>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</si>
  <si>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</si>
  <si>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</si>
  <si>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</si>
  <si>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</si>
  <si>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</si>
  <si>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</si>
  <si>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</si>
  <si>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</si>
  <si>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</si>
  <si>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</si>
  <si>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</si>
  <si>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</si>
  <si>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</si>
  <si>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</si>
  <si>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</si>
  <si>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</si>
  <si>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</si>
  <si>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</si>
  <si>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</si>
  <si>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</si>
  <si>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</si>
  <si>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</si>
  <si>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</si>
  <si>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</si>
  <si>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</si>
  <si>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</si>
  <si>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</si>
  <si>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</si>
  <si>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</si>
  <si>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</si>
  <si>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</si>
  <si>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</si>
  <si>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</si>
  <si>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</si>
  <si>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</si>
  <si>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</si>
  <si>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</si>
  <si>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</si>
  <si>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</si>
  <si>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</si>
  <si>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</si>
  <si>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</si>
  <si>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</si>
  <si>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</si>
  <si>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</si>
  <si>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</si>
  <si>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</si>
  <si>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</si>
  <si>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</si>
  <si>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</si>
  <si>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</si>
  <si>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</si>
  <si>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</si>
  <si>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</si>
  <si>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</si>
  <si>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</si>
  <si>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</si>
  <si>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</si>
  <si>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</si>
  <si>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</si>
  <si>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</si>
  <si>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</si>
  <si>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</si>
  <si>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</si>
  <si>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</si>
  <si>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</si>
  <si>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</si>
  <si>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</si>
  <si>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</si>
  <si>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</si>
  <si>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</si>
  <si>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</si>
  <si>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</si>
  <si>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</si>
  <si>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</si>
  <si>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</si>
  <si>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</si>
  <si>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</si>
  <si>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</si>
  <si>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</si>
  <si>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</si>
  <si>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</si>
  <si>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</si>
  <si>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</si>
  <si>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</si>
  <si>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</si>
  <si>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</si>
  <si>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</si>
  <si>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</si>
  <si>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</si>
  <si>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</si>
  <si>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</si>
  <si>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</si>
  <si>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</si>
  <si>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</si>
  <si>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</si>
  <si>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</si>
  <si>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</si>
  <si>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</si>
  <si>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</si>
  <si>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</si>
  <si>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</si>
  <si>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</si>
  <si>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</si>
  <si>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</si>
  <si>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</si>
  <si>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</si>
  <si>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</si>
  <si>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</si>
  <si>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</si>
  <si>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</si>
  <si>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</si>
  <si>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</si>
  <si>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</si>
  <si>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</si>
  <si>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</si>
  <si>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</si>
  <si>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</si>
  <si>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</si>
  <si>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</si>
  <si>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</si>
  <si>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</si>
  <si>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</si>
  <si>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</si>
  <si>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</si>
  <si>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</si>
  <si>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</si>
  <si>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</si>
  <si>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</si>
  <si>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</si>
  <si>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</si>
  <si>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</si>
  <si>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</si>
  <si>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</si>
  <si>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</si>
  <si>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</si>
  <si>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</si>
  <si>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</si>
  <si>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</si>
  <si>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</si>
  <si>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</si>
  <si>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</si>
  <si>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</si>
  <si>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</si>
  <si>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</si>
  <si>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</si>
  <si>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</si>
  <si>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</si>
  <si>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</si>
  <si>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</si>
  <si>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</si>
  <si>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</si>
  <si>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</si>
  <si>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</si>
  <si>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</si>
  <si>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</si>
  <si>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</si>
  <si>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</si>
  <si>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</si>
  <si>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</si>
  <si>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</si>
  <si>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</si>
  <si>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</si>
  <si>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</si>
  <si>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</si>
  <si>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</si>
  <si>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</si>
  <si>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</si>
  <si>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</si>
  <si>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</si>
  <si>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</si>
  <si>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</si>
  <si>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</si>
  <si>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</si>
  <si>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</si>
  <si>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</si>
  <si>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</si>
  <si>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</si>
  <si>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</si>
  <si>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</si>
  <si>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</si>
  <si>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</si>
  <si>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</si>
  <si>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</si>
  <si>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</si>
  <si>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</si>
  <si>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</si>
  <si>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</si>
  <si>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</si>
  <si>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</si>
  <si>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</si>
  <si>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</si>
  <si>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</si>
  <si>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</si>
  <si>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</si>
  <si>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</si>
  <si>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</si>
  <si>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</si>
  <si>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</si>
  <si>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</si>
  <si>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</si>
  <si>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</si>
  <si>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</si>
  <si>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</si>
  <si>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</si>
  <si>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</si>
  <si>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</si>
  <si>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</si>
  <si>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</si>
  <si>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</si>
  <si>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</si>
  <si>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</si>
  <si>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</si>
  <si>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</si>
  <si>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</si>
  <si>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</si>
  <si>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</si>
  <si>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</si>
  <si>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</si>
  <si>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</si>
  <si>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</si>
  <si>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</si>
  <si>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</si>
  <si>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</si>
  <si>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</si>
  <si>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</si>
  <si>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</si>
  <si>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</si>
  <si>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</si>
  <si>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</si>
  <si>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</si>
  <si>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</si>
  <si>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</si>
  <si>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</si>
  <si>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</si>
  <si>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</si>
  <si>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</si>
  <si>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</si>
  <si>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</si>
  <si>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</si>
  <si>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</si>
  <si>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</si>
  <si>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</si>
  <si>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</si>
  <si>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</si>
  <si>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</si>
  <si>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</si>
  <si>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</si>
  <si>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</si>
  <si>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</si>
  <si>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</si>
  <si>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</si>
  <si>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</si>
  <si>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</si>
  <si>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</si>
  <si>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</si>
  <si>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</si>
  <si>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</si>
  <si>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</si>
  <si>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</si>
  <si>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</si>
  <si>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</si>
  <si>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</si>
  <si>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</si>
  <si>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</si>
  <si>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</si>
  <si>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</si>
  <si>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</si>
  <si>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</si>
  <si>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</si>
  <si>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</si>
  <si>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</si>
  <si>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</si>
  <si>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</si>
  <si>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</si>
  <si>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</si>
  <si>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</si>
  <si>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</si>
  <si>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</si>
  <si>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</si>
  <si>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</si>
  <si>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</si>
  <si>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</si>
  <si>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</si>
  <si>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</si>
  <si>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</si>
  <si>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</si>
  <si>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</si>
  <si>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</si>
  <si>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</si>
  <si>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</si>
  <si>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</si>
  <si>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</si>
  <si>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</si>
  <si>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</si>
  <si>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</si>
  <si>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</si>
  <si>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</si>
  <si>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</si>
  <si>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</si>
  <si>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</si>
  <si>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</si>
  <si>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</si>
  <si>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</si>
  <si>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</si>
  <si>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</si>
  <si>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</si>
  <si>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</si>
  <si>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</si>
  <si>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</si>
  <si>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</si>
  <si>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</si>
  <si>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</si>
  <si>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</si>
  <si>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</si>
  <si>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</si>
  <si>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</si>
  <si>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</si>
  <si>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</si>
  <si>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</si>
  <si>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</si>
  <si>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</si>
  <si>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</si>
  <si>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</si>
  <si>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</si>
  <si>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</si>
  <si>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</si>
  <si>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</si>
  <si>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</si>
  <si>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</si>
  <si>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</si>
  <si>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</si>
  <si>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</si>
  <si>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</si>
  <si>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</si>
  <si>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</si>
  <si>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</si>
  <si>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</si>
  <si>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</si>
  <si>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</si>
  <si>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</si>
  <si>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</si>
  <si>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</si>
  <si>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</si>
  <si>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</si>
  <si>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</si>
  <si>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</si>
  <si>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</si>
  <si>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</si>
  <si>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</si>
  <si>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</si>
  <si>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</si>
  <si>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</si>
  <si>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</si>
  <si>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</si>
  <si>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</si>
  <si>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</si>
  <si>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</si>
  <si>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</si>
  <si>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</si>
  <si>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</si>
  <si>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</si>
  <si>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</si>
  <si>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</si>
  <si>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</si>
  <si>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</si>
  <si>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</si>
  <si>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</si>
  <si>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</si>
  <si>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</si>
  <si>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</si>
  <si>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</si>
  <si>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</si>
  <si>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</si>
  <si>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</si>
  <si>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</si>
  <si>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</si>
  <si>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</si>
  <si>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</si>
  <si>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</si>
  <si>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</si>
  <si>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</si>
  <si>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</si>
  <si>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</si>
  <si>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</si>
  <si>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</si>
  <si>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</si>
  <si>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</si>
  <si>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</si>
  <si>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</si>
  <si>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</si>
  <si>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</si>
  <si>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</si>
  <si>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</si>
  <si>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</si>
  <si>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</si>
  <si>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</si>
  <si>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</si>
  <si>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</si>
  <si>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</si>
  <si>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</si>
  <si>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</si>
  <si>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</si>
  <si>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</si>
  <si>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</si>
  <si>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</si>
  <si>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</si>
  <si>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</si>
  <si>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</si>
  <si>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</si>
  <si>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</si>
  <si>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</si>
  <si>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</si>
  <si>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</si>
  <si>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</si>
  <si>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</si>
  <si>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</si>
  <si>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</si>
  <si>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</si>
  <si>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</si>
  <si>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</si>
  <si>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</si>
  <si>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</si>
  <si>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</si>
  <si>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</si>
  <si>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</si>
  <si>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</si>
  <si>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</si>
  <si>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</si>
  <si>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</si>
  <si>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</si>
  <si>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</si>
  <si>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</si>
  <si>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</si>
  <si>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</si>
  <si>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</si>
  <si>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</si>
  <si>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</si>
  <si>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</si>
  <si>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</si>
  <si>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</si>
  <si>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</si>
  <si>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</si>
  <si>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</si>
  <si>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</si>
  <si>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</si>
  <si>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</si>
  <si>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</si>
  <si>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</si>
  <si>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</si>
  <si>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</si>
  <si>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</si>
  <si>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</si>
  <si>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</si>
  <si>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</si>
  <si>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</si>
  <si>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</si>
  <si>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</si>
  <si>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</si>
  <si>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</si>
  <si>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</si>
  <si>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</si>
  <si>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</si>
  <si>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</si>
  <si>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</si>
  <si>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</si>
  <si>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</si>
  <si>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</si>
  <si>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</si>
  <si>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</si>
  <si>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</si>
  <si>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</si>
  <si>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</si>
  <si>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</si>
  <si>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</si>
  <si>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</si>
  <si>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</si>
  <si>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</si>
  <si>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</si>
  <si>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</si>
  <si>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</si>
  <si>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</si>
  <si>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</si>
  <si>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</si>
  <si>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</si>
  <si>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</si>
  <si>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</si>
  <si>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</si>
  <si>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</si>
  <si>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</si>
  <si>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</si>
  <si>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</si>
  <si>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</si>
  <si>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</si>
  <si>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</si>
  <si>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</si>
  <si>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</si>
  <si>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</si>
  <si>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</si>
  <si>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</si>
  <si>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</si>
  <si>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</si>
  <si>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</si>
  <si>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</si>
  <si>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</si>
  <si>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</si>
  <si>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</si>
  <si>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</si>
  <si>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</si>
  <si>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</si>
  <si>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</si>
  <si>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</si>
  <si>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</si>
  <si>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</si>
  <si>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</si>
  <si>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</si>
  <si>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</si>
  <si>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</si>
  <si>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</si>
  <si>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</si>
  <si>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</si>
  <si>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</si>
  <si>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</si>
  <si>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</si>
  <si>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</si>
  <si>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</si>
  <si>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</si>
  <si>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</si>
  <si>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</si>
  <si>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</si>
  <si>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</si>
  <si>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</si>
  <si>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</si>
  <si>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</si>
  <si>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</si>
  <si>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</si>
  <si>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</si>
  <si>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</si>
  <si>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</si>
  <si>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</si>
  <si>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</si>
  <si>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</si>
  <si>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</si>
  <si>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</si>
  <si>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</si>
  <si>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</si>
  <si>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</si>
  <si>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</si>
  <si>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</si>
  <si>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</si>
  <si>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</si>
  <si>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</si>
  <si>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</si>
  <si>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</si>
  <si>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</si>
  <si>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</si>
  <si>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</si>
  <si>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</si>
  <si>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</si>
  <si>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</si>
  <si>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</si>
  <si>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</si>
  <si>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</si>
  <si>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</si>
  <si>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</si>
  <si>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</si>
  <si>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</si>
  <si>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</si>
  <si>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</si>
  <si>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</si>
  <si>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</si>
  <si>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</si>
  <si>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</si>
  <si>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</si>
  <si>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</si>
  <si>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</si>
  <si>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</si>
  <si>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</si>
  <si>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</si>
  <si>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</si>
  <si>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</si>
  <si>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</si>
  <si>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</si>
  <si>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</si>
  <si>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</si>
  <si>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</si>
  <si>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</si>
  <si>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</si>
  <si>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</si>
  <si>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</si>
  <si>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</si>
  <si>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</si>
  <si>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</si>
  <si>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</si>
  <si>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</si>
  <si>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</si>
  <si>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</si>
  <si>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</si>
  <si>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</si>
  <si>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</si>
  <si>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</si>
  <si>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</si>
  <si>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</si>
  <si>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</si>
  <si>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</si>
  <si>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</si>
  <si>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</si>
  <si>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</si>
  <si>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</si>
  <si>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</si>
  <si>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</si>
  <si>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</si>
  <si>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</si>
  <si>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</si>
  <si>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</si>
  <si>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</si>
  <si>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</si>
  <si>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</si>
  <si>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</si>
  <si>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</si>
  <si>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</si>
  <si>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</si>
  <si>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</si>
  <si>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</si>
  <si>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</si>
  <si>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</si>
  <si>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</si>
  <si>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</si>
  <si>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</si>
  <si>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</si>
  <si>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</si>
  <si>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</si>
  <si>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</si>
  <si>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</si>
  <si>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</si>
  <si>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</si>
  <si>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</si>
  <si>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</si>
  <si>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</si>
  <si>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</si>
  <si>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</si>
  <si>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</si>
  <si>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</si>
  <si>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</si>
  <si>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</si>
  <si>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</si>
  <si>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</si>
  <si>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</si>
  <si>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</si>
  <si>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</si>
  <si>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</si>
  <si>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</si>
  <si>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</si>
  <si>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</si>
  <si>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</si>
  <si>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</si>
  <si>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</si>
  <si>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</si>
  <si>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</si>
  <si>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</si>
  <si>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</si>
  <si>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</si>
  <si>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</si>
  <si>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</si>
  <si>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</si>
  <si>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</si>
  <si>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</si>
  <si>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</si>
  <si>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</si>
  <si>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</si>
  <si>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</si>
  <si>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</si>
  <si>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</si>
  <si>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</si>
  <si>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</si>
  <si>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</si>
  <si>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</si>
  <si>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</si>
  <si>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</si>
  <si>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</si>
  <si>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</si>
  <si>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</si>
  <si>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</si>
  <si>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</si>
  <si>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</si>
  <si>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</si>
  <si>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</si>
  <si>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</si>
  <si>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</si>
  <si>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</si>
  <si>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</si>
  <si>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</si>
  <si>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</si>
  <si>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</si>
  <si>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</si>
  <si>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</si>
  <si>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</si>
  <si>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</si>
  <si>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</si>
  <si>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</si>
  <si>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</si>
  <si>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</si>
  <si>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</si>
  <si>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</si>
  <si>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</si>
  <si>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</si>
  <si>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</si>
  <si>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</si>
  <si>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</si>
  <si>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</si>
  <si>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</si>
  <si>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</si>
  <si>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</si>
  <si>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</si>
  <si>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</si>
  <si>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</si>
  <si>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</si>
  <si>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</si>
  <si>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</si>
  <si>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</si>
  <si>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</si>
  <si>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</si>
  <si>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</si>
  <si>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</si>
  <si>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</si>
  <si>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</si>
  <si>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</si>
  <si>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</si>
  <si>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</si>
  <si>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</si>
  <si>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</si>
  <si>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</si>
  <si>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</si>
  <si>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</si>
  <si>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</si>
  <si>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</si>
  <si>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</si>
  <si>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</si>
  <si>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</si>
  <si>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</si>
  <si>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</si>
  <si>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</si>
  <si>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</si>
  <si>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</si>
  <si>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</si>
  <si>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</si>
  <si>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</si>
  <si>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</si>
  <si>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</si>
  <si>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</si>
  <si>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</si>
  <si>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</si>
  <si>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</si>
  <si>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</si>
  <si>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</si>
  <si>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</si>
  <si>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</si>
  <si>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</si>
  <si>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</si>
  <si>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</si>
  <si>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</si>
  <si>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</si>
  <si>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</si>
  <si>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</si>
  <si>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</si>
  <si>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</si>
  <si>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</si>
  <si>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</si>
  <si>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</si>
  <si>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</si>
  <si>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</si>
  <si>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</si>
  <si>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</si>
  <si>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</si>
  <si>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</si>
  <si>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</si>
  <si>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</si>
  <si>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</si>
  <si>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</si>
  <si>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</si>
  <si>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</si>
  <si>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</si>
  <si>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</si>
  <si>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</si>
  <si>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</si>
  <si>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</si>
  <si>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</si>
  <si>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</si>
  <si>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</si>
  <si>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</si>
  <si>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</si>
  <si>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</si>
  <si>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</si>
  <si>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</si>
  <si>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</si>
  <si>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</si>
  <si>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</si>
  <si>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</si>
  <si>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</si>
  <si>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</si>
  <si>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</si>
  <si>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</si>
  <si>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</si>
  <si>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</si>
  <si>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</si>
  <si>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</si>
  <si>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</si>
  <si>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</si>
  <si>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</si>
  <si>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</si>
  <si>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</si>
  <si>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</si>
  <si>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</si>
  <si>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</si>
  <si>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</si>
  <si>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</si>
  <si>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</si>
  <si>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</si>
  <si>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</si>
  <si>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</si>
  <si>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</si>
  <si>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</si>
  <si>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</si>
  <si>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</si>
  <si>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</si>
  <si>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</si>
  <si>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</si>
  <si>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</si>
  <si>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</si>
  <si>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</si>
  <si>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</si>
  <si>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</si>
  <si>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</si>
  <si>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</si>
  <si>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</si>
  <si>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</si>
  <si>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</si>
  <si>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</si>
  <si>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</si>
  <si>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</si>
  <si>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</si>
  <si>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</si>
  <si>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</si>
  <si>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</si>
  <si>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</si>
  <si>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</si>
  <si>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</si>
  <si>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</si>
  <si>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</si>
  <si>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</si>
  <si>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</si>
  <si>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</si>
  <si>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</si>
  <si>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</si>
  <si>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</si>
  <si>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</si>
  <si>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</si>
  <si>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</si>
  <si>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</si>
  <si>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</si>
  <si>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</si>
  <si>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</si>
  <si>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</si>
  <si>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</si>
  <si>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</si>
  <si>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</si>
  <si>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</si>
  <si>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</si>
  <si>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</si>
  <si>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</si>
  <si>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</si>
  <si>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</si>
  <si>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</si>
  <si>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</si>
  <si>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</si>
  <si>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</si>
  <si>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</si>
  <si>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</si>
  <si>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</si>
  <si>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</si>
  <si>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</si>
  <si>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</si>
  <si>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</si>
  <si>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</si>
  <si>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</si>
  <si>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</si>
  <si>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</si>
  <si>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</si>
  <si>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</si>
  <si>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</si>
  <si>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</si>
  <si>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</si>
  <si>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</si>
  <si>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</si>
  <si>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</si>
  <si>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</si>
  <si>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</si>
  <si>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</si>
  <si>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</si>
  <si>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</si>
  <si>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</si>
  <si>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</si>
  <si>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</si>
  <si>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</si>
  <si>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</si>
  <si>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</si>
  <si>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</si>
  <si>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</si>
  <si>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</si>
  <si>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</si>
  <si>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</si>
  <si>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</si>
  <si>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</si>
  <si>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</si>
  <si>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</si>
  <si>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</si>
  <si>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</si>
  <si>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</si>
  <si>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</si>
  <si>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</si>
  <si>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</si>
  <si>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</si>
  <si>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</si>
  <si>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</si>
  <si>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</si>
  <si>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</si>
  <si>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</si>
  <si>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</si>
  <si>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</si>
  <si>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</si>
  <si>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</si>
  <si>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</si>
  <si>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</si>
  <si>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</si>
  <si>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</si>
  <si>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</si>
  <si>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</si>
  <si>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</si>
  <si>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</si>
  <si>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</si>
  <si>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</si>
  <si>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</si>
  <si>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</si>
  <si>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</si>
  <si>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</si>
  <si>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</si>
  <si>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</si>
  <si>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</si>
  <si>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</si>
  <si>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</si>
  <si>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</si>
  <si>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</si>
  <si>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</si>
  <si>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</si>
  <si>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</si>
  <si>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</si>
  <si>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</si>
  <si>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</si>
  <si>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</si>
  <si>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</si>
  <si>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</si>
  <si>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</si>
  <si>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</si>
  <si>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</si>
  <si>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</si>
  <si>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</si>
  <si>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</si>
  <si>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</si>
  <si>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</si>
  <si>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</si>
  <si>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</si>
  <si>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</si>
  <si>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</si>
  <si>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</si>
  <si>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</si>
  <si>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</si>
  <si>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</si>
  <si>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</si>
  <si>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</si>
  <si>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</si>
  <si>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</si>
  <si>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</si>
  <si>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</si>
  <si>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</si>
  <si>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</si>
  <si>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</si>
  <si>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</si>
  <si>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</si>
  <si>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</si>
  <si>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</si>
  <si>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</si>
  <si>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</si>
  <si>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</si>
  <si>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</si>
  <si>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</si>
  <si>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</si>
  <si>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</si>
  <si>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</si>
  <si>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</si>
  <si>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</si>
  <si>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</si>
  <si>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</si>
  <si>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</si>
  <si>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</si>
  <si>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</si>
  <si>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</si>
  <si>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</si>
  <si>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</si>
  <si>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</si>
  <si>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</si>
  <si>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</si>
  <si>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</si>
  <si>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</si>
  <si>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</si>
  <si>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</si>
  <si>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</si>
  <si>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</si>
  <si>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</si>
  <si>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</si>
  <si>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</si>
  <si>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</si>
  <si>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</si>
  <si>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</si>
  <si>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</si>
  <si>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</si>
  <si>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</si>
  <si>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</si>
  <si>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</si>
  <si>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</si>
  <si>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</si>
  <si>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</si>
  <si>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</si>
  <si>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</si>
  <si>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</si>
  <si>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</si>
  <si>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</si>
  <si>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</si>
  <si>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</si>
  <si>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</si>
  <si>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</si>
  <si>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</si>
  <si>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</si>
  <si>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</si>
  <si>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</si>
  <si>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</si>
  <si>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</si>
  <si>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</si>
  <si>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</si>
  <si>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</si>
  <si>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</si>
  <si>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</si>
  <si>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</si>
  <si>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</si>
  <si>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</si>
  <si>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</si>
  <si>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</si>
  <si>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</si>
  <si>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</si>
  <si>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</si>
  <si>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</si>
  <si>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</si>
  <si>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</si>
  <si>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</si>
  <si>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</si>
  <si>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</si>
  <si>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</si>
  <si>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</si>
  <si>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</si>
  <si>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</si>
  <si>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</si>
  <si>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</si>
  <si>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</si>
  <si>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</si>
  <si>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</si>
  <si>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</si>
  <si>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</si>
  <si>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</si>
  <si>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</si>
  <si>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</si>
  <si>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</si>
  <si>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</si>
  <si>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</si>
  <si>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</si>
  <si>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</si>
  <si>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</si>
  <si>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</si>
  <si>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</si>
  <si>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</si>
  <si>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</si>
  <si>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</si>
  <si>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</si>
  <si>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</si>
  <si>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</si>
  <si>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</si>
  <si>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</si>
  <si>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</si>
  <si>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</si>
  <si>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</si>
  <si>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</si>
  <si>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</si>
  <si>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</si>
  <si>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</si>
  <si>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</si>
  <si>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</si>
  <si>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</si>
  <si>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</si>
  <si>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</si>
  <si>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</si>
  <si>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</si>
  <si>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</si>
  <si>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</si>
  <si>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</si>
  <si>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</si>
  <si>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</si>
  <si>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</si>
  <si>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</si>
  <si>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</si>
  <si>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</si>
  <si>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</si>
  <si>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</si>
  <si>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</si>
  <si>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</si>
  <si>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</si>
  <si>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</si>
  <si>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</si>
  <si>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</si>
  <si>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</si>
  <si>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</si>
  <si>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</si>
  <si>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</si>
  <si>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</si>
  <si>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</si>
  <si>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</si>
  <si>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</si>
  <si>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</si>
  <si>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</si>
  <si>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</si>
  <si>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</si>
  <si>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</si>
  <si>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</si>
  <si>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</si>
  <si>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</si>
  <si>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</si>
  <si>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</si>
  <si>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</si>
  <si>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</si>
  <si>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</si>
  <si>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</si>
  <si>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</si>
  <si>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</si>
  <si>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</si>
  <si>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</si>
  <si>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</si>
  <si>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</si>
  <si>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</si>
  <si>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</si>
  <si>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</si>
  <si>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</si>
  <si>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</si>
  <si>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</si>
  <si>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</si>
  <si>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</si>
  <si>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</si>
  <si>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</si>
  <si>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</si>
  <si>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</si>
  <si>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</si>
  <si>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</si>
  <si>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</si>
  <si>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</si>
  <si>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</si>
  <si>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</si>
  <si>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</si>
  <si>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</si>
  <si>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</si>
  <si>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</si>
  <si>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</si>
  <si>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</si>
  <si>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</si>
  <si>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</si>
  <si>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</si>
  <si>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</si>
  <si>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</si>
  <si>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</si>
  <si>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</si>
  <si>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</si>
  <si>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</si>
  <si>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</si>
  <si>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</si>
  <si>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</si>
  <si>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</si>
  <si>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</si>
  <si>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</si>
  <si>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</si>
  <si>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</si>
  <si>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</si>
  <si>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</si>
  <si>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</si>
  <si>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</si>
  <si>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</si>
  <si>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</si>
  <si>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</si>
  <si>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</si>
  <si>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</si>
  <si>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</si>
  <si>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</si>
  <si>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</si>
  <si>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</si>
  <si>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</si>
  <si>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</si>
  <si>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</si>
  <si>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</si>
  <si>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</si>
  <si>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</si>
  <si>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</si>
  <si>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</si>
  <si>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</si>
  <si>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</si>
  <si>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</si>
  <si>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</si>
  <si>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</si>
  <si>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</si>
  <si>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</si>
  <si>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</si>
  <si>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</si>
  <si>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</si>
  <si>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</si>
  <si>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</si>
  <si>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</si>
  <si>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</si>
  <si>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</si>
  <si>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</si>
  <si>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</si>
  <si>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</si>
  <si>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</si>
  <si>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</si>
  <si>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</si>
  <si>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</si>
  <si>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</si>
  <si>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</si>
  <si>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</si>
  <si>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</si>
  <si>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</si>
  <si>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</si>
  <si>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</si>
  <si>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</si>
  <si>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</si>
  <si>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</si>
  <si>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</si>
  <si>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</si>
  <si>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</si>
  <si>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</si>
  <si>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</si>
  <si>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</si>
  <si>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</si>
  <si>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</si>
  <si>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</si>
  <si>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</si>
  <si>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</si>
  <si>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</si>
  <si>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</si>
  <si>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</si>
  <si>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</si>
  <si>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</si>
  <si>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</si>
  <si>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</si>
  <si>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</si>
  <si>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</si>
  <si>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</si>
  <si>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</si>
  <si>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</si>
  <si>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</si>
  <si>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</si>
  <si>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</si>
  <si>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</si>
  <si>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</si>
  <si>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</si>
  <si>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</si>
  <si>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</si>
  <si>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</si>
  <si>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</si>
  <si>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</si>
  <si>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</si>
  <si>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</si>
  <si>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</si>
  <si>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</si>
  <si>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</si>
  <si>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</si>
  <si>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</si>
  <si>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</si>
  <si>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</si>
  <si>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</si>
  <si>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</si>
  <si>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</si>
  <si>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</si>
  <si>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</si>
  <si>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</si>
  <si>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</si>
  <si>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</si>
  <si>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</si>
  <si>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</si>
  <si>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</si>
  <si>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</si>
  <si>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</si>
  <si>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</si>
  <si>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</si>
  <si>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</si>
  <si>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</si>
  <si>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</si>
  <si>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</si>
  <si>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</si>
  <si>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</si>
  <si>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</si>
  <si>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</si>
  <si>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</si>
  <si>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</si>
  <si>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</si>
  <si>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</si>
  <si>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</si>
  <si>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</si>
  <si>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</si>
  <si>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</si>
  <si>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</si>
  <si>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</si>
  <si>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</si>
  <si>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</si>
  <si>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</si>
  <si>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</si>
  <si>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</si>
  <si>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</si>
  <si>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</si>
  <si>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</si>
  <si>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</si>
  <si>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</si>
  <si>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</si>
  <si>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</si>
  <si>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</si>
  <si>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</si>
  <si>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</si>
  <si>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</si>
  <si>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</si>
  <si>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</si>
  <si>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</si>
  <si>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</si>
  <si>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</si>
  <si>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</si>
  <si>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</si>
  <si>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</si>
  <si>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</si>
  <si>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</si>
  <si>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</si>
  <si>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</si>
  <si>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</si>
  <si>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</si>
  <si>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</si>
  <si>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</si>
  <si>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</si>
  <si>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</si>
  <si>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</si>
  <si>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</si>
  <si>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</si>
  <si>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</si>
  <si>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</si>
  <si>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</si>
  <si>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</si>
  <si>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</si>
  <si>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</si>
  <si>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</si>
  <si>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</si>
  <si>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</si>
  <si>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</si>
  <si>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</si>
  <si>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</si>
  <si>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</si>
  <si>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</si>
  <si>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</si>
  <si>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</si>
  <si>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</si>
  <si>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</si>
  <si>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</si>
  <si>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</si>
  <si>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</si>
  <si>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</si>
  <si>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</si>
  <si>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</si>
  <si>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</si>
  <si>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</si>
  <si>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</si>
  <si>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</si>
  <si>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</si>
  <si>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</si>
  <si>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</si>
  <si>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</si>
  <si>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</si>
  <si>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</si>
  <si>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</si>
  <si>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</si>
  <si>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</si>
  <si>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</si>
  <si>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</si>
  <si>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</si>
  <si>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</si>
  <si>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</si>
  <si>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</si>
  <si>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</si>
  <si>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</si>
  <si>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</si>
  <si>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</si>
  <si>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</si>
  <si>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</si>
  <si>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</si>
  <si>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</si>
  <si>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</si>
  <si>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</si>
  <si>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</si>
  <si>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</si>
  <si>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</si>
  <si>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</si>
  <si>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</si>
  <si>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</si>
  <si>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</si>
  <si>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</si>
  <si>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</si>
  <si>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</si>
  <si>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</si>
  <si>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</si>
  <si>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</si>
  <si>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</si>
  <si>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</si>
  <si>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</si>
  <si>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</si>
  <si>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</si>
  <si>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</si>
  <si>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</si>
  <si>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</si>
  <si>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</si>
  <si>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</si>
  <si>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</si>
  <si>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</si>
  <si>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</si>
  <si>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</si>
  <si>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</si>
  <si>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</si>
  <si>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</si>
  <si>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</si>
  <si>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</si>
  <si>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</si>
  <si>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</si>
  <si>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</si>
  <si>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</si>
  <si>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</si>
  <si>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</si>
  <si>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</si>
  <si>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</si>
  <si>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</si>
  <si>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</si>
  <si>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</si>
  <si>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</si>
  <si>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</si>
  <si>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</si>
  <si>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</si>
  <si>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</si>
  <si>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</si>
  <si>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</si>
  <si>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</si>
  <si>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</si>
  <si>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</si>
  <si>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</si>
  <si>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</si>
  <si>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</si>
  <si>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</si>
  <si>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</si>
  <si>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</si>
  <si>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</si>
  <si>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</si>
  <si>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</si>
  <si>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</si>
  <si>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</si>
  <si>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</si>
  <si>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</si>
  <si>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</si>
  <si>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</si>
  <si>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</si>
  <si>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</si>
  <si>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</si>
  <si>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</si>
  <si>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</si>
  <si>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</si>
  <si>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</si>
  <si>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</si>
  <si>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</si>
  <si>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</si>
  <si>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</si>
  <si>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</si>
  <si>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</si>
  <si>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</si>
  <si>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</si>
  <si>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</si>
  <si>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</si>
  <si>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</si>
  <si>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</si>
  <si>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</si>
  <si>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</si>
  <si>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</si>
  <si>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</si>
  <si>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</si>
  <si>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</si>
  <si>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</si>
  <si>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</si>
  <si>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</si>
  <si>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</si>
  <si>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</si>
  <si>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</si>
  <si>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</si>
  <si>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</si>
  <si>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</si>
  <si>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</si>
  <si>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</si>
  <si>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</si>
  <si>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</si>
  <si>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</si>
  <si>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</si>
  <si>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</si>
  <si>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</si>
  <si>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</si>
  <si>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</si>
  <si>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</si>
  <si>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</si>
  <si>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</si>
  <si>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</si>
  <si>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</si>
  <si>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</si>
  <si>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</si>
  <si>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</si>
  <si>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</si>
  <si>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</si>
  <si>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</si>
  <si>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</si>
  <si>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</si>
  <si>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</si>
  <si>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</si>
  <si>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</si>
  <si>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</si>
  <si>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</si>
  <si>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</si>
  <si>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</si>
  <si>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</si>
  <si>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</si>
  <si>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</si>
  <si>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</si>
  <si>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</si>
  <si>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</si>
  <si>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</si>
  <si>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</si>
  <si>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</si>
  <si>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</si>
  <si>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</si>
  <si>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</si>
  <si>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</si>
  <si>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</si>
  <si>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</si>
  <si>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</si>
  <si>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</si>
  <si>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</si>
  <si>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</si>
  <si>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</si>
  <si>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</si>
  <si>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</si>
  <si>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</si>
  <si>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</si>
  <si>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</si>
  <si>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</si>
  <si>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</si>
  <si>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</si>
  <si>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</si>
  <si>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</si>
  <si>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</si>
  <si>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</si>
  <si>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</si>
  <si>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</si>
  <si>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</si>
  <si>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</si>
  <si>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</si>
  <si>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</si>
  <si>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</si>
  <si>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</si>
  <si>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</si>
  <si>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</si>
  <si>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</si>
  <si>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</si>
  <si>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</si>
  <si>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</si>
  <si>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</si>
  <si>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</si>
  <si>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</si>
  <si>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</si>
  <si>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</si>
  <si>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</si>
  <si>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</si>
  <si>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</si>
  <si>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</si>
  <si>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</si>
  <si>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</si>
  <si>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</si>
  <si>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</si>
  <si>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</si>
  <si>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</si>
  <si>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</si>
  <si>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</si>
  <si>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</si>
  <si>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</si>
  <si>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</si>
  <si>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</si>
  <si>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</si>
  <si>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</si>
  <si>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</si>
  <si>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</si>
  <si>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</si>
  <si>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</si>
  <si>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</si>
  <si>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</si>
  <si>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</si>
  <si>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</si>
  <si>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</si>
  <si>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</si>
  <si>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</si>
  <si>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</si>
  <si>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</si>
  <si>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</si>
  <si>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</si>
  <si>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</si>
  <si>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</si>
  <si>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</si>
  <si>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</si>
  <si>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</si>
  <si>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</si>
  <si>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</si>
  <si>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</si>
  <si>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</si>
  <si>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</si>
  <si>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</si>
  <si>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</si>
  <si>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</si>
  <si>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</si>
  <si>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</si>
  <si>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</si>
  <si>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</si>
  <si>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</si>
  <si>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</si>
  <si>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</si>
  <si>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</si>
  <si>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</si>
  <si>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</si>
  <si>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</si>
  <si>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</si>
  <si>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</si>
  <si>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</si>
  <si>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</si>
  <si>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</si>
  <si>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</si>
  <si>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</si>
  <si>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</si>
  <si>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</si>
  <si>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</si>
  <si>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</si>
  <si>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</si>
  <si>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</si>
  <si>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</si>
  <si>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</si>
  <si>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</si>
  <si>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</si>
  <si>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</si>
  <si>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</si>
  <si>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</si>
  <si>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</si>
  <si>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</si>
  <si>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</si>
  <si>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</si>
  <si>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</si>
  <si>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</si>
  <si>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</si>
  <si>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</si>
  <si>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</si>
  <si>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</si>
  <si>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</si>
  <si>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</si>
  <si>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</si>
  <si>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</si>
  <si>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</si>
  <si>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</si>
  <si>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</si>
  <si>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</si>
  <si>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</si>
  <si>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</si>
  <si>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</si>
  <si>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</si>
  <si>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</si>
  <si>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</si>
  <si>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</si>
  <si>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</si>
  <si>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</si>
  <si>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</si>
  <si>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</si>
  <si>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</si>
  <si>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</si>
  <si>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</si>
  <si>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</si>
  <si>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</si>
  <si>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</si>
  <si>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</si>
  <si>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</si>
  <si>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</si>
  <si>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</si>
  <si>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</si>
  <si>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</si>
  <si>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</si>
  <si>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</si>
  <si>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</si>
  <si>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</si>
  <si>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</si>
  <si>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</si>
  <si>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</si>
  <si>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</si>
  <si>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</si>
  <si>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</si>
  <si>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</si>
  <si>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</si>
  <si>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</si>
  <si>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</si>
  <si>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</si>
  <si>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</si>
  <si>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</si>
  <si>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</si>
  <si>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</si>
  <si>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</si>
  <si>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</si>
  <si>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</si>
  <si>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</si>
  <si>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</si>
  <si>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</si>
  <si>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</si>
  <si>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</si>
  <si>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</si>
  <si>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</si>
  <si>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</si>
  <si>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</si>
  <si>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</si>
  <si>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</si>
  <si>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</si>
  <si>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</si>
  <si>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</si>
  <si>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</si>
  <si>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</si>
  <si>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</si>
  <si>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</si>
  <si>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</si>
  <si>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</si>
  <si>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</si>
  <si>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</si>
  <si>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</si>
  <si>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</si>
  <si>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</si>
  <si>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</si>
  <si>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</si>
  <si>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</si>
  <si>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</si>
  <si>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</si>
  <si>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</si>
  <si>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</si>
  <si>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</si>
  <si>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</si>
  <si>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</si>
  <si>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</si>
  <si>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</si>
  <si>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</si>
  <si>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</si>
  <si>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</si>
  <si>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</si>
  <si>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</si>
  <si>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</si>
  <si>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</si>
  <si>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</si>
  <si>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</si>
  <si>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</si>
  <si>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</si>
  <si>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</si>
  <si>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</si>
  <si>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</si>
  <si>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</si>
  <si>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</si>
  <si>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</si>
  <si>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</si>
  <si>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</si>
  <si>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</si>
  <si>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</si>
  <si>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</si>
  <si>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</si>
  <si>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</si>
  <si>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</si>
  <si>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</si>
  <si>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</si>
  <si>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</si>
  <si>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</si>
  <si>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</si>
  <si>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</si>
  <si>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</si>
  <si>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</si>
  <si>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</si>
  <si>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</si>
  <si>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</si>
  <si>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</si>
  <si>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</si>
  <si>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</si>
  <si>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</si>
  <si>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</si>
  <si>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</si>
  <si>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</si>
  <si>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</si>
  <si>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</si>
  <si>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</si>
  <si>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</si>
  <si>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</si>
  <si>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</si>
  <si>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</si>
  <si>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</si>
  <si>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</si>
  <si>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</si>
  <si>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</si>
  <si>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</si>
  <si>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</si>
  <si>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</si>
  <si>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</si>
  <si>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</si>
  <si>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</si>
  <si>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</si>
  <si>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</si>
  <si>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</si>
  <si>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</si>
  <si>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</si>
  <si>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</si>
  <si>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</si>
  <si>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</si>
  <si>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</si>
  <si>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</si>
  <si>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</si>
  <si>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</si>
  <si>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</si>
  <si>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</si>
  <si>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</si>
  <si>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</si>
  <si>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</si>
  <si>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</si>
  <si>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</si>
  <si>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</si>
  <si>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</si>
  <si>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</si>
  <si>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</si>
  <si>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</si>
  <si>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</si>
  <si>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</si>
  <si>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</si>
  <si>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</si>
  <si>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</si>
  <si>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</si>
  <si>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</si>
  <si>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</si>
  <si>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</si>
  <si>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</si>
  <si>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</si>
  <si>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</si>
  <si>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</si>
  <si>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</si>
  <si>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</si>
  <si>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</si>
  <si>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</si>
  <si>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</si>
  <si>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</si>
  <si>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</si>
  <si>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</si>
  <si>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</si>
  <si>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</si>
  <si>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</si>
  <si>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</si>
  <si>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</si>
  <si>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</si>
  <si>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</si>
  <si>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</si>
  <si>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</si>
  <si>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</si>
  <si>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</si>
  <si>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</si>
  <si>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</si>
  <si>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</si>
  <si>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</si>
  <si>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</si>
  <si>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</si>
  <si>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</si>
  <si>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</si>
  <si>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</si>
  <si>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</si>
  <si>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</si>
  <si>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</si>
  <si>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</si>
  <si>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</si>
  <si>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</si>
  <si>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</si>
  <si>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</si>
  <si>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</si>
  <si>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</si>
  <si>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</si>
  <si>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</si>
  <si>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</si>
  <si>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</si>
  <si>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</si>
  <si>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</si>
  <si>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</si>
  <si>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</si>
  <si>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</si>
  <si>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</si>
  <si>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</si>
  <si>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</si>
  <si>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</si>
  <si>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</si>
  <si>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</si>
  <si>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</si>
  <si>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</si>
  <si>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</si>
  <si>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</si>
  <si>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</si>
  <si>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</si>
  <si>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</si>
  <si>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</si>
  <si>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</si>
  <si>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</si>
  <si>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</si>
  <si>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</si>
  <si>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</si>
  <si>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</si>
  <si>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</si>
  <si>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</si>
  <si>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</si>
  <si>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</si>
  <si>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</si>
  <si>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</si>
  <si>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</si>
  <si>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</si>
  <si>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</si>
  <si>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</si>
  <si>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</si>
  <si>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</si>
  <si>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</si>
  <si>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</si>
  <si>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</si>
  <si>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</si>
  <si>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</si>
  <si>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</si>
  <si>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</si>
  <si>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</si>
  <si>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</si>
  <si>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</si>
  <si>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</si>
  <si>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</si>
  <si>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</si>
  <si>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</si>
  <si>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</si>
  <si>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</si>
  <si>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</si>
  <si>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</si>
  <si>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</si>
  <si>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</si>
  <si>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</si>
  <si>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</si>
  <si>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</si>
  <si>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</si>
  <si>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</si>
  <si>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</si>
  <si>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</si>
  <si>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</si>
  <si>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</si>
  <si>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</si>
  <si>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</si>
  <si>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</si>
  <si>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</si>
  <si>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</si>
  <si>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</si>
  <si>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</si>
  <si>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</si>
  <si>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</si>
  <si>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</si>
  <si>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</si>
  <si>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</si>
  <si>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</si>
  <si>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</si>
  <si>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</si>
  <si>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</si>
  <si>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</si>
  <si>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</si>
  <si>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</si>
  <si>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</si>
  <si>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</si>
  <si>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</si>
  <si>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</si>
  <si>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</si>
  <si>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</si>
  <si>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</si>
  <si>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</si>
  <si>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</si>
  <si>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</si>
  <si>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</si>
  <si>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</si>
  <si>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</si>
  <si>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</si>
  <si>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</si>
  <si>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</si>
  <si>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</si>
  <si>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</si>
  <si>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</si>
  <si>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</si>
  <si>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</si>
  <si>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</si>
  <si>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</si>
  <si>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</si>
  <si>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</si>
  <si>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</si>
  <si>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</si>
  <si>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</si>
  <si>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</si>
  <si>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</si>
  <si>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</si>
  <si>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</si>
  <si>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</si>
  <si>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</si>
  <si>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</si>
  <si>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</si>
  <si>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</si>
  <si>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</si>
  <si>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</si>
  <si>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</si>
  <si>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</si>
  <si>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</si>
  <si>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</si>
  <si>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</si>
  <si>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</si>
  <si>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</si>
  <si>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</si>
  <si>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</si>
  <si>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</si>
  <si>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</si>
  <si>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</si>
  <si>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</si>
  <si>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</si>
  <si>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</si>
  <si>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</si>
  <si>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</si>
  <si>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</si>
  <si>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</si>
  <si>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</si>
  <si>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</si>
  <si>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</si>
  <si>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</si>
  <si>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</si>
  <si>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</si>
  <si>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</si>
  <si>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</si>
  <si>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</si>
  <si>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</si>
  <si>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</si>
  <si>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</si>
  <si>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</si>
  <si>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</si>
  <si>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</si>
  <si>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</si>
  <si>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</si>
  <si>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</si>
  <si>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</si>
  <si>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</si>
  <si>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</si>
  <si>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</si>
  <si>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</si>
  <si>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</si>
  <si>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</si>
  <si>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</si>
  <si>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</si>
  <si>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</si>
  <si>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</si>
  <si>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</si>
  <si>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</si>
  <si>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</si>
  <si>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</si>
  <si>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</si>
  <si>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</si>
  <si>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</si>
  <si>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</si>
  <si>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</si>
  <si>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</si>
  <si>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</si>
  <si>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</si>
  <si>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</si>
  <si>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</si>
  <si>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</si>
  <si>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</si>
  <si>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</si>
  <si>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</si>
  <si>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</si>
  <si>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</si>
  <si>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</si>
  <si>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</si>
  <si>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</si>
  <si>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</si>
  <si>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</si>
  <si>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</si>
  <si>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</si>
  <si>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</si>
  <si>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</si>
  <si>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</si>
  <si>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</si>
  <si>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</si>
  <si>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</si>
  <si>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</si>
  <si>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</si>
  <si>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</si>
  <si>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</si>
  <si>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</si>
  <si>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</si>
  <si>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</si>
  <si>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</si>
  <si>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</si>
  <si>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</si>
  <si>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</si>
  <si>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</si>
  <si>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</si>
  <si>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</si>
  <si>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</si>
  <si>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</si>
  <si>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</si>
  <si>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</si>
  <si>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</si>
  <si>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</si>
  <si>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</si>
  <si>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</si>
  <si>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</si>
  <si>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</si>
  <si>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</si>
  <si>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</si>
  <si>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</si>
  <si>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</si>
  <si>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</si>
  <si>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</si>
  <si>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</si>
  <si>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</si>
  <si>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</si>
  <si>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</si>
  <si>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</si>
  <si>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</si>
  <si>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</si>
  <si>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</si>
  <si>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</si>
  <si>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</si>
  <si>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</si>
  <si>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</si>
  <si>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</si>
  <si>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</si>
  <si>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</si>
  <si>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</si>
  <si>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</si>
  <si>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</si>
  <si>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</si>
  <si>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</si>
  <si>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</si>
  <si>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</si>
  <si>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</si>
  <si>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</si>
  <si>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</si>
  <si>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</si>
  <si>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</si>
  <si>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</si>
  <si>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</si>
  <si>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</si>
  <si>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</si>
  <si>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</si>
  <si>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</si>
  <si>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</si>
  <si>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</si>
  <si>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</si>
  <si>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</si>
  <si>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</si>
  <si>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</si>
  <si>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</si>
  <si>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</si>
  <si>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</si>
  <si>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</si>
  <si>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</si>
  <si>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</si>
  <si>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</si>
  <si>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</si>
  <si>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</si>
  <si>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</si>
  <si>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</si>
  <si>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</si>
  <si>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</si>
  <si>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</si>
  <si>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</si>
  <si>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</si>
  <si>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</si>
  <si>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</si>
  <si>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</si>
  <si>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</si>
  <si>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</si>
  <si>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</si>
  <si>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</si>
  <si>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</si>
  <si>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</si>
  <si>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</si>
  <si>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</si>
  <si>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</si>
  <si>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</si>
  <si>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</si>
  <si>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</si>
  <si>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</si>
  <si>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</si>
  <si>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</si>
  <si>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</si>
  <si>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</si>
  <si>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</si>
  <si>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</si>
  <si>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</si>
  <si>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</si>
  <si>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</si>
  <si>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</si>
  <si>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</si>
  <si>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</si>
  <si>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</si>
  <si>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</si>
  <si>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</si>
  <si>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</si>
  <si>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</si>
  <si>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</si>
  <si>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</si>
  <si>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</si>
  <si>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</si>
  <si>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</si>
  <si>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</si>
  <si>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</si>
  <si>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</si>
  <si>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</si>
  <si>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</si>
  <si>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</si>
  <si>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</si>
  <si>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</si>
  <si>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</si>
  <si>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</si>
  <si>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</si>
  <si>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</si>
  <si>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</si>
  <si>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</si>
  <si>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</si>
  <si>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</si>
  <si>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</si>
  <si>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</si>
  <si>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</si>
  <si>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</si>
  <si>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</si>
  <si>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</si>
  <si>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</si>
  <si>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</si>
  <si>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</si>
  <si>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</si>
  <si>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</si>
  <si>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</si>
  <si>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</si>
  <si>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</si>
  <si>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</si>
  <si>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</si>
  <si>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</si>
  <si>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</si>
  <si>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</si>
  <si>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</si>
  <si>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</si>
  <si>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</si>
  <si>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</si>
  <si>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</si>
  <si>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</si>
  <si>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</si>
  <si>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</si>
  <si>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</si>
  <si>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</si>
  <si>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</si>
  <si>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</si>
  <si>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</si>
  <si>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</si>
  <si>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</si>
  <si>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</si>
  <si>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</si>
  <si>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</si>
  <si>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</si>
  <si>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</si>
  <si>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</si>
  <si>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</si>
  <si>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</si>
  <si>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</si>
  <si>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</si>
  <si>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</si>
  <si>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</si>
  <si>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</si>
  <si>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</si>
  <si>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</si>
  <si>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</si>
  <si>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</si>
  <si>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</si>
  <si>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</si>
  <si>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</si>
  <si>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</si>
  <si>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</si>
  <si>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</si>
  <si>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</si>
  <si>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</si>
  <si>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</si>
  <si>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</si>
  <si>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</si>
  <si>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</si>
  <si>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</si>
  <si>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</si>
  <si>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</si>
  <si>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</si>
  <si>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</si>
  <si>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</si>
  <si>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</si>
  <si>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</si>
  <si>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</si>
  <si>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</si>
  <si>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</si>
  <si>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</si>
  <si>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</si>
  <si>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</si>
  <si>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</si>
  <si>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</si>
  <si>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</si>
  <si>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</si>
  <si>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</si>
  <si>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</si>
  <si>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</si>
  <si>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</si>
  <si>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</si>
  <si>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</si>
  <si>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</si>
  <si>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</si>
  <si>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</si>
  <si>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</si>
  <si>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</si>
  <si>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</si>
  <si>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</si>
  <si>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</si>
  <si>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</si>
  <si>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</si>
  <si>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</si>
  <si>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</si>
  <si>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</si>
  <si>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</si>
  <si>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</si>
  <si>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</si>
  <si>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</si>
  <si>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</si>
  <si>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</si>
  <si>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</si>
  <si>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</si>
  <si>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</si>
  <si>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</si>
  <si>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</si>
  <si>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</si>
  <si>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</si>
  <si>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</si>
  <si>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</si>
  <si>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</si>
  <si>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</si>
  <si>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</si>
  <si>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</si>
  <si>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</si>
  <si>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</si>
  <si>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</si>
  <si>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</si>
  <si>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</si>
  <si>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</si>
  <si>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</si>
  <si>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</si>
  <si>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</si>
  <si>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</si>
  <si>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</si>
  <si>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</si>
  <si>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</si>
  <si>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</si>
  <si>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</si>
  <si>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</si>
  <si>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</si>
  <si>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</si>
  <si>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</si>
  <si>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</si>
  <si>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</si>
  <si>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</si>
  <si>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</si>
  <si>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</si>
  <si>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</si>
  <si>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</si>
  <si>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</si>
  <si>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</si>
  <si>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</si>
  <si>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</si>
  <si>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</si>
  <si>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</si>
  <si>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</si>
  <si>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</si>
  <si>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</si>
  <si>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</si>
  <si>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</si>
  <si>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</si>
  <si>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</si>
  <si>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</si>
  <si>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</si>
  <si>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</si>
  <si>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</si>
  <si>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</si>
  <si>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</si>
  <si>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</si>
  <si>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</si>
  <si>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</si>
  <si>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</si>
  <si>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</si>
  <si>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</si>
  <si>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</si>
  <si>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</si>
  <si>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</si>
  <si>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</si>
  <si>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</si>
  <si>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</si>
  <si>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</si>
  <si>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</si>
  <si>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</si>
  <si>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</si>
  <si>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</si>
  <si>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</si>
  <si>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</si>
  <si>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</si>
  <si>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</si>
  <si>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</si>
  <si>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</si>
  <si>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</si>
  <si>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</si>
  <si>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</si>
  <si>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</si>
  <si>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</si>
  <si>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</si>
  <si>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</si>
  <si>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</si>
  <si>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</si>
  <si>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</si>
  <si>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</si>
  <si>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</si>
  <si>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</si>
  <si>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</si>
  <si>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</si>
  <si>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</si>
  <si>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</si>
  <si>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</si>
  <si>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</si>
  <si>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</si>
  <si>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</si>
  <si>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</si>
  <si>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</si>
  <si>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</si>
  <si>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</si>
  <si>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</si>
  <si>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</si>
  <si>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</si>
  <si>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</si>
  <si>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</si>
  <si>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</si>
  <si>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</si>
  <si>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</si>
  <si>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</si>
  <si>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</si>
  <si>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</si>
  <si>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</si>
  <si>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</si>
  <si>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</si>
  <si>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</si>
  <si>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</si>
  <si>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</si>
  <si>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</si>
  <si>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</si>
  <si>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</si>
  <si>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</si>
  <si>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</si>
  <si>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</si>
  <si>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</si>
  <si>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</si>
  <si>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</si>
  <si>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</si>
  <si>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</si>
  <si>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</si>
  <si>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</si>
  <si>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</si>
  <si>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</si>
  <si>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</si>
  <si>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</si>
  <si>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</si>
  <si>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</si>
  <si>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</si>
  <si>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</si>
  <si>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</si>
  <si>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</si>
  <si>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</si>
  <si>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</si>
  <si>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</si>
  <si>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</si>
  <si>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</si>
  <si>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</si>
  <si>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</si>
  <si>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</si>
  <si>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</si>
  <si>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</si>
  <si>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</si>
  <si>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</si>
  <si>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</si>
  <si>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</si>
  <si>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</si>
  <si>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</si>
  <si>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</si>
  <si>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</si>
  <si>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</si>
  <si>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</si>
  <si>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</si>
  <si>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</si>
  <si>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</si>
  <si>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</si>
  <si>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</si>
  <si>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</si>
  <si>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</si>
  <si>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</si>
  <si>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</si>
  <si>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</si>
  <si>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</si>
  <si>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</si>
  <si>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</si>
  <si>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</si>
  <si>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</si>
  <si>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</si>
  <si>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</si>
  <si>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</si>
  <si>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</si>
  <si>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</si>
  <si>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</si>
  <si>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</si>
  <si>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</si>
  <si>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</si>
  <si>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</si>
  <si>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</si>
  <si>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</si>
  <si>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</si>
  <si>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</si>
  <si>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</si>
  <si>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</si>
  <si>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</si>
  <si>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</si>
  <si>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</si>
  <si>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</si>
  <si>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</si>
  <si>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</si>
  <si>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</si>
  <si>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</si>
  <si>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</si>
  <si>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</si>
  <si>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</si>
  <si>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</si>
  <si>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</si>
  <si>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</si>
  <si>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</si>
  <si>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</si>
  <si>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</si>
  <si>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</si>
  <si>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</si>
  <si>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</si>
  <si>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</si>
  <si>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</si>
  <si>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</si>
  <si>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</si>
  <si>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</si>
  <si>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</si>
  <si>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</si>
  <si>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</si>
  <si>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</si>
  <si>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</si>
  <si>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</si>
  <si>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</si>
  <si>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</si>
  <si>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</si>
  <si>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</si>
  <si>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</si>
  <si>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</si>
  <si>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</si>
  <si>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</si>
  <si>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</si>
  <si>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</si>
  <si>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</si>
  <si>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</si>
  <si>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</si>
  <si>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</si>
  <si>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</si>
  <si>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</si>
  <si>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</si>
  <si>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</si>
  <si>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</si>
  <si>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</si>
  <si>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</si>
  <si>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</si>
  <si>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</si>
  <si>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</si>
  <si>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</si>
  <si>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</si>
  <si>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</si>
  <si>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</si>
  <si>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</si>
  <si>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</si>
  <si>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</si>
  <si>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</si>
  <si>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</si>
  <si>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</si>
  <si>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</si>
  <si>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</si>
  <si>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</si>
  <si>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</si>
  <si>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</si>
  <si>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</si>
  <si>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</si>
  <si>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</si>
  <si>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</si>
  <si>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</si>
  <si>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</si>
  <si>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</si>
  <si>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</si>
  <si>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</si>
  <si>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</si>
  <si>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</si>
  <si>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</si>
  <si>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</si>
  <si>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</si>
  <si>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</si>
  <si>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</si>
  <si>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</si>
  <si>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</si>
  <si>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</si>
  <si>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</si>
  <si>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</si>
  <si>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</si>
  <si>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</si>
  <si>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</si>
  <si>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</si>
  <si>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</si>
  <si>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</si>
  <si>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</si>
  <si>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</si>
  <si>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</si>
  <si>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</si>
  <si>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</si>
  <si>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</si>
  <si>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</si>
  <si>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</si>
  <si>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</si>
  <si>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</si>
  <si>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</si>
  <si>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</si>
  <si>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</si>
  <si>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</si>
  <si>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</si>
  <si>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</si>
  <si>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</si>
  <si>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</si>
  <si>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</si>
  <si>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</si>
  <si>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</si>
  <si>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</si>
  <si>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</si>
  <si>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</si>
  <si>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</si>
  <si>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</si>
  <si>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</si>
  <si>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</si>
  <si>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</si>
  <si>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</si>
  <si>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</si>
  <si>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</si>
  <si>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</si>
  <si>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</si>
  <si>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</si>
  <si>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</si>
  <si>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</si>
  <si>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</si>
  <si>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</si>
  <si>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</si>
  <si>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</si>
  <si>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</si>
  <si>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</si>
  <si>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</si>
  <si>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</si>
  <si>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</si>
  <si>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</si>
  <si>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</si>
  <si>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</si>
  <si>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</si>
  <si>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</si>
  <si>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</si>
  <si>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</si>
  <si>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</si>
  <si>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</si>
  <si>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</si>
  <si>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</si>
  <si>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</si>
  <si>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</si>
  <si>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</si>
  <si>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</si>
  <si>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</si>
  <si>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</si>
  <si>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</si>
  <si>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</si>
  <si>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</si>
  <si>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</si>
  <si>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</si>
  <si>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</si>
  <si>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</si>
  <si>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</si>
  <si>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</si>
  <si>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</si>
  <si>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</si>
  <si>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</si>
  <si>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</si>
  <si>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</si>
  <si>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</si>
  <si>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</si>
  <si>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</si>
  <si>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</si>
  <si>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</si>
  <si>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</si>
  <si>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</si>
  <si>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</si>
  <si>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</si>
  <si>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</si>
  <si>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</si>
  <si>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</si>
  <si>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</si>
  <si>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</si>
  <si>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</si>
  <si>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</si>
  <si>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</si>
  <si>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</si>
  <si>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</si>
  <si>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</si>
  <si>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</si>
  <si>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</si>
  <si>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</si>
  <si>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</si>
  <si>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</si>
  <si>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</si>
  <si>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</si>
  <si>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</si>
  <si>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</si>
  <si>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</si>
  <si>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</si>
  <si>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</si>
  <si>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</si>
  <si>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</si>
  <si>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</si>
  <si>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</si>
  <si>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</si>
  <si>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</si>
  <si>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</si>
  <si>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</si>
  <si>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</si>
  <si>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</si>
  <si>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</si>
  <si>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</si>
  <si>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</si>
  <si>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</si>
  <si>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</si>
  <si>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</si>
  <si>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</si>
  <si>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</si>
  <si>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</si>
  <si>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</si>
  <si>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</si>
  <si>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</si>
  <si>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</si>
  <si>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</si>
  <si>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</si>
  <si>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</si>
  <si>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</si>
  <si>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</si>
  <si>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</si>
  <si>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</si>
  <si>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</si>
  <si>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</si>
  <si>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</si>
  <si>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</si>
  <si>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</si>
  <si>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</si>
  <si>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</si>
  <si>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</si>
  <si>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</si>
  <si>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</si>
  <si>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</si>
  <si>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</si>
  <si>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</si>
  <si>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</si>
  <si>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</si>
  <si>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</si>
  <si>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</si>
  <si>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</si>
  <si>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</si>
  <si>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</si>
  <si>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</si>
  <si>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</si>
  <si>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</si>
  <si>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</si>
  <si>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</si>
  <si>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</si>
  <si>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</si>
  <si>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</si>
  <si>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</si>
  <si>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</si>
  <si>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</si>
  <si>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</si>
  <si>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</si>
  <si>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</si>
  <si>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</si>
  <si>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</si>
  <si>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</si>
  <si>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</si>
  <si>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</si>
  <si>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</si>
  <si>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</si>
  <si>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</si>
  <si>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</si>
  <si>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</si>
  <si>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</si>
  <si>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</si>
  <si>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</si>
  <si>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</si>
  <si>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</si>
  <si>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</si>
  <si>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</si>
  <si>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</si>
  <si>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</si>
  <si>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</si>
  <si>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</si>
  <si>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</si>
  <si>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</si>
  <si>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</si>
  <si>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</si>
  <si>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</si>
  <si>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</si>
  <si>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</si>
  <si>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</si>
  <si>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</si>
  <si>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</si>
  <si>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</si>
  <si>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</si>
  <si>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</si>
  <si>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</si>
  <si>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</si>
  <si>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</si>
  <si>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</si>
  <si>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</si>
  <si>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</si>
  <si>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</si>
  <si>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</si>
  <si>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</si>
  <si>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</si>
  <si>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</si>
  <si>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</si>
  <si>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</si>
  <si>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</si>
  <si>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</si>
  <si>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</si>
  <si>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</si>
  <si>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</si>
  <si>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</si>
  <si>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</si>
  <si>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</si>
  <si>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</si>
  <si>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</si>
  <si>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</si>
  <si>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</si>
  <si>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</si>
  <si>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</si>
  <si>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</si>
  <si>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</si>
  <si>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</si>
  <si>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</si>
  <si>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</si>
  <si>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</si>
  <si>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</si>
  <si>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</si>
  <si>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</si>
  <si>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</si>
  <si>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</si>
  <si>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</si>
  <si>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</si>
  <si>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</si>
  <si>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</si>
  <si>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</si>
  <si>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</si>
  <si>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</si>
  <si>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</si>
  <si>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</si>
  <si>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</si>
  <si>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</si>
  <si>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</si>
  <si>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</si>
  <si>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</si>
  <si>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</si>
  <si>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</si>
  <si>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</si>
  <si>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</si>
  <si>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</si>
  <si>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</si>
  <si>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</si>
  <si>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</si>
  <si>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</si>
  <si>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</si>
  <si>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</si>
  <si>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</si>
  <si>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</si>
  <si>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</si>
  <si>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</si>
  <si>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</si>
  <si>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</si>
  <si>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</si>
  <si>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</si>
  <si>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</si>
  <si>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</si>
  <si>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</si>
  <si>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</si>
  <si>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</si>
  <si>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</si>
  <si>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</si>
  <si>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</si>
  <si>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</si>
  <si>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</si>
  <si>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</si>
  <si>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</si>
  <si>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</si>
  <si>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</si>
  <si>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</si>
  <si>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</si>
  <si>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</si>
  <si>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</si>
  <si>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</si>
  <si>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</si>
  <si>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</si>
  <si>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</si>
  <si>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</si>
  <si>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</si>
  <si>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</si>
  <si>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</si>
  <si>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</si>
  <si>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</si>
  <si>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</si>
  <si>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</si>
  <si>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</si>
  <si>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</si>
  <si>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</si>
  <si>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</si>
  <si>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</si>
  <si>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</si>
  <si>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</si>
  <si>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</si>
  <si>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</si>
  <si>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</si>
  <si>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</si>
  <si>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</si>
  <si>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</si>
  <si>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</si>
  <si>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</si>
  <si>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</si>
  <si>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</si>
  <si>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</si>
  <si>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</si>
  <si>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</si>
  <si>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</si>
  <si>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</si>
  <si>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</si>
  <si>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</si>
  <si>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</si>
  <si>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</si>
  <si>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</si>
  <si>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</si>
  <si>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</si>
  <si>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</si>
  <si>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</si>
  <si>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</si>
  <si>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</si>
  <si>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</si>
  <si>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</si>
  <si>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</si>
  <si>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</si>
  <si>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</si>
  <si>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</si>
  <si>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</si>
  <si>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</si>
  <si>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</si>
  <si>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</si>
  <si>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</si>
  <si>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</si>
  <si>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</si>
  <si>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</si>
  <si>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</si>
  <si>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</si>
  <si>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</si>
  <si>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</si>
  <si>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</si>
  <si>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</si>
  <si>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</si>
  <si>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</si>
  <si>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</si>
  <si>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</si>
  <si>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</si>
  <si>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</si>
  <si>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</si>
  <si>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</si>
  <si>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</si>
  <si>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</si>
  <si>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</si>
  <si>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</si>
  <si>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</si>
  <si>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</si>
  <si>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</si>
  <si>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</si>
  <si>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</si>
  <si>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</si>
  <si>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</si>
  <si>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</si>
  <si>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</si>
  <si>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</si>
  <si>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</si>
  <si>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</si>
  <si>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</si>
  <si>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</si>
  <si>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</si>
  <si>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</si>
  <si>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</si>
  <si>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</si>
  <si>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</si>
  <si>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</si>
  <si>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</si>
  <si>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</si>
  <si>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</si>
  <si>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</si>
  <si>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</si>
  <si>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</si>
  <si>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</si>
  <si>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</si>
  <si>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</si>
  <si>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</si>
  <si>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</si>
  <si>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</si>
  <si>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</si>
  <si>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</si>
  <si>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</si>
  <si>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</si>
  <si>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</si>
  <si>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</si>
  <si>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</si>
  <si>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</si>
  <si>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</si>
  <si>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</si>
  <si>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</si>
  <si>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</si>
  <si>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</si>
  <si>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</si>
  <si>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</si>
  <si>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</si>
  <si>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</si>
  <si>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</si>
  <si>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</si>
  <si>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</si>
  <si>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</si>
  <si>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</si>
  <si>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</si>
  <si>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</si>
  <si>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</si>
  <si>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</si>
  <si>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</si>
  <si>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</si>
  <si>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</si>
  <si>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</si>
  <si>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</si>
  <si>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</si>
  <si>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</si>
  <si>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</si>
  <si>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</si>
  <si>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</si>
  <si>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</si>
  <si>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</si>
  <si>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</si>
  <si>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</si>
  <si>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</si>
  <si>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</si>
  <si>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</si>
  <si>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</si>
  <si>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</si>
  <si>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</si>
  <si>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</si>
  <si>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</si>
  <si>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</si>
  <si>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</si>
  <si>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</si>
  <si>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</si>
  <si>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</si>
  <si>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</si>
  <si>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</si>
  <si>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</si>
  <si>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</si>
  <si>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</si>
  <si>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</si>
  <si>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</si>
  <si>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</si>
  <si>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</si>
  <si>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</si>
  <si>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</si>
  <si>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</si>
  <si>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</si>
  <si>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</si>
  <si>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</si>
  <si>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</si>
  <si>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</si>
  <si>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</si>
  <si>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</si>
  <si>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</si>
  <si>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</si>
  <si>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</si>
  <si>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</si>
  <si>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</si>
  <si>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</si>
  <si>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</si>
  <si>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</si>
  <si>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</si>
  <si>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</si>
  <si>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</si>
  <si>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</si>
  <si>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</si>
  <si>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</si>
  <si>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</si>
  <si>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</si>
  <si>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</si>
  <si>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</si>
  <si>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</si>
  <si>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</si>
  <si>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</si>
  <si>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</si>
  <si>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</si>
  <si>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</si>
  <si>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</si>
  <si>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</si>
  <si>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</si>
  <si>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</si>
  <si>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</si>
  <si>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</si>
  <si>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</si>
  <si>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</si>
  <si>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</si>
  <si>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</si>
  <si>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</si>
  <si>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</si>
  <si>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</si>
  <si>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</si>
  <si>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</si>
  <si>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</si>
  <si>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</si>
  <si>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</si>
  <si>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</si>
  <si>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</si>
  <si>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</si>
  <si>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</si>
  <si>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</si>
  <si>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</si>
  <si>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</si>
  <si>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</si>
  <si>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</si>
  <si>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</si>
  <si>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</si>
  <si>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</si>
  <si>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</si>
  <si>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</si>
  <si>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</si>
  <si>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</si>
  <si>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</si>
  <si>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</si>
  <si>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</si>
  <si>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</si>
  <si>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</si>
  <si>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</si>
  <si>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</si>
  <si>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</si>
  <si>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</si>
  <si>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</si>
  <si>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</si>
  <si>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</si>
  <si>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</si>
  <si>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</si>
  <si>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</si>
  <si>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</si>
  <si>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</si>
  <si>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</si>
  <si>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</si>
  <si>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</si>
  <si>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</si>
  <si>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</si>
  <si>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</si>
  <si>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</si>
  <si>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</si>
  <si>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</si>
  <si>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</si>
  <si>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</si>
  <si>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</si>
  <si>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</si>
  <si>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</si>
  <si>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</si>
  <si>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</si>
  <si>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</si>
  <si>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</si>
  <si>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</si>
  <si>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</si>
  <si>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</si>
  <si>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</si>
  <si>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</si>
  <si>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</si>
  <si>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</si>
  <si>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</si>
  <si>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</si>
  <si>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</si>
  <si>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</si>
  <si>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</si>
  <si>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</si>
  <si>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</si>
  <si>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</si>
  <si>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</si>
  <si>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</si>
  <si>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</si>
  <si>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</si>
  <si>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</si>
  <si>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</si>
  <si>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</si>
  <si>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</si>
  <si>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</si>
  <si>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</si>
  <si>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</si>
  <si>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</si>
  <si>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</si>
  <si>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</si>
  <si>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</si>
  <si>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</si>
  <si>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</si>
  <si>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</si>
  <si>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</si>
  <si>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</si>
  <si>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</si>
  <si>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</si>
  <si>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</si>
  <si>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</si>
  <si>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</si>
  <si>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</si>
  <si>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</si>
  <si>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</si>
  <si>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</si>
  <si>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</si>
  <si>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</si>
  <si>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</si>
  <si>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</si>
  <si>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</si>
  <si>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</si>
  <si>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</si>
  <si>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</si>
  <si>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</si>
  <si>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</si>
  <si>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</si>
  <si>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</si>
  <si>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</si>
  <si>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</si>
  <si>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</si>
  <si>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</si>
  <si>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</si>
  <si>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</si>
  <si>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</si>
  <si>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</si>
  <si>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</si>
  <si>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</si>
  <si>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</si>
  <si>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</si>
  <si>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</si>
  <si>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</si>
  <si>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</si>
  <si>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</si>
  <si>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</si>
  <si>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</si>
  <si>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</si>
  <si>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</si>
  <si>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</si>
  <si>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</si>
  <si>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</si>
  <si>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</si>
  <si>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</si>
  <si>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</si>
  <si>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</si>
  <si>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</si>
  <si>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</si>
  <si>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</si>
  <si>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</si>
  <si>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</si>
  <si>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</si>
  <si>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</si>
  <si>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</si>
  <si>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</si>
  <si>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</si>
  <si>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</si>
  <si>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</si>
  <si>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</si>
  <si>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</si>
  <si>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</si>
  <si>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</si>
  <si>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</si>
  <si>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</si>
  <si>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</si>
  <si>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</si>
  <si>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</si>
  <si>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</si>
  <si>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</si>
  <si>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</si>
  <si>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</si>
  <si>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</si>
  <si>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</si>
  <si>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</si>
  <si>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</si>
  <si>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</si>
  <si>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</si>
  <si>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</si>
  <si>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</si>
  <si>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</si>
  <si>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</si>
  <si>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</si>
  <si>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</si>
  <si>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</si>
  <si>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</si>
  <si>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</si>
  <si>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</si>
  <si>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</si>
  <si>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</si>
  <si>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</si>
  <si>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</si>
  <si>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</si>
  <si>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</si>
  <si>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</si>
  <si>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</si>
  <si>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</si>
  <si>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</si>
  <si>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</si>
  <si>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</si>
  <si>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</si>
  <si>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</si>
  <si>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</si>
  <si>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</si>
  <si>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</si>
  <si>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</si>
  <si>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</si>
  <si>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</si>
  <si>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</si>
  <si>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</si>
  <si>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</si>
  <si>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</si>
  <si>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</si>
  <si>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</si>
  <si>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</si>
  <si>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</si>
  <si>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</si>
  <si>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</si>
  <si>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</si>
  <si>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</si>
  <si>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</si>
  <si>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</si>
  <si>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</si>
  <si>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</si>
  <si>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</si>
  <si>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</si>
  <si>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</si>
  <si>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</si>
  <si>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</si>
  <si>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</si>
  <si>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</si>
  <si>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</si>
  <si>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</si>
  <si>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</si>
  <si>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</si>
  <si>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</si>
  <si>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</si>
  <si>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</si>
  <si>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</si>
  <si>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</si>
  <si>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</si>
  <si>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</si>
  <si>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</si>
  <si>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</si>
  <si>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</si>
  <si>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</si>
  <si>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</si>
  <si>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</si>
  <si>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</si>
  <si>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</si>
  <si>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</si>
  <si>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</si>
  <si>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</si>
  <si>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</si>
  <si>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</si>
  <si>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</si>
  <si>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</si>
  <si>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</si>
  <si>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</si>
  <si>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</si>
  <si>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</si>
  <si>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</si>
  <si>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</si>
  <si>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</si>
  <si>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</si>
  <si>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</si>
  <si>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</si>
  <si>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</si>
  <si>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</si>
  <si>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</si>
  <si>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</si>
  <si>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</si>
  <si>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</si>
  <si>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</si>
  <si>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</si>
  <si>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</si>
  <si>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</si>
  <si>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</si>
  <si>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</si>
  <si>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</si>
  <si>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</si>
  <si>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</si>
  <si>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</si>
  <si>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</si>
  <si>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</si>
  <si>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</si>
  <si>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</si>
  <si>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</si>
  <si>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</si>
  <si>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</si>
  <si>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</si>
  <si>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</si>
  <si>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</si>
  <si>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</si>
  <si>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</si>
  <si>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</si>
  <si>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</si>
  <si>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</si>
  <si>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</si>
  <si>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</si>
  <si>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</si>
  <si>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</si>
  <si>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</si>
  <si>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</si>
  <si>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</si>
  <si>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</si>
  <si>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</si>
  <si>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</si>
  <si>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</si>
  <si>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</si>
  <si>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</si>
  <si>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</si>
  <si>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</si>
  <si>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</si>
  <si>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</si>
  <si>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</si>
  <si>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</si>
  <si>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</si>
  <si>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</si>
  <si>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</si>
  <si>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</si>
  <si>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</si>
  <si>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</si>
  <si>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</si>
  <si>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</si>
  <si>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</si>
  <si>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</si>
  <si>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</si>
  <si>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</si>
  <si>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</si>
  <si>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</si>
  <si>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</si>
  <si>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</si>
  <si>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</si>
  <si>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</si>
  <si>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</si>
  <si>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</si>
  <si>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</si>
  <si>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</si>
  <si>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</si>
  <si>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</si>
  <si>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</si>
  <si>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</si>
  <si>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</si>
  <si>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</si>
  <si>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</si>
  <si>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</si>
  <si>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</si>
  <si>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</si>
  <si>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</si>
  <si>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</si>
  <si>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</si>
  <si>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</si>
  <si>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</si>
  <si>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</si>
  <si>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</si>
  <si>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</si>
  <si>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</si>
  <si>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</si>
  <si>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</si>
  <si>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</si>
  <si>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</si>
  <si>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</si>
  <si>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</si>
  <si>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</si>
  <si>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</si>
  <si>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</si>
  <si>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</si>
  <si>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</si>
  <si>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</si>
  <si>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</si>
  <si>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</si>
  <si>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</si>
  <si>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</si>
  <si>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</si>
  <si>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</si>
  <si>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</si>
  <si>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</si>
  <si>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</si>
  <si>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</si>
  <si>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</si>
  <si>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</si>
  <si>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</si>
  <si>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</si>
  <si>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</si>
  <si>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</si>
  <si>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</si>
  <si>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</si>
  <si>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</si>
  <si>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</si>
  <si>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</si>
  <si>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</si>
  <si>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</si>
  <si>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</si>
  <si>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</si>
  <si>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</si>
  <si>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</si>
  <si>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</si>
  <si>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</si>
  <si>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</si>
  <si>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</si>
  <si>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</si>
  <si>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</si>
  <si>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</si>
  <si>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</si>
  <si>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</si>
  <si>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</si>
  <si>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</si>
  <si>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</si>
  <si>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</si>
  <si>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</si>
  <si>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</si>
  <si>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</si>
  <si>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</si>
  <si>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</si>
  <si>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</si>
  <si>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</si>
  <si>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</si>
  <si>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</si>
  <si>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</si>
  <si>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</si>
  <si>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</si>
  <si>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</si>
  <si>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</si>
  <si>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</si>
  <si>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</si>
  <si>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</si>
  <si>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</si>
  <si>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</si>
  <si>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</si>
  <si>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</si>
  <si>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</si>
  <si>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</si>
  <si>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</si>
  <si>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</si>
  <si>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</si>
  <si>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</si>
  <si>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</si>
  <si>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</si>
  <si>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</si>
  <si>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</si>
  <si>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</si>
  <si>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</si>
  <si>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</si>
  <si>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</si>
  <si>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</si>
  <si>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</si>
  <si>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</si>
  <si>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</si>
  <si>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</si>
  <si>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</si>
  <si>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</si>
  <si>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</si>
  <si>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</si>
  <si>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</si>
  <si>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</si>
  <si>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</si>
  <si>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</si>
  <si>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</si>
  <si>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</si>
  <si>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</si>
  <si>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</si>
  <si>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</si>
  <si>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</si>
  <si>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</si>
  <si>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</si>
  <si>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</si>
  <si>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</si>
  <si>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</si>
  <si>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</si>
  <si>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</si>
  <si>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</si>
  <si>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</si>
  <si>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</si>
  <si>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</si>
  <si>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</si>
  <si>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</si>
  <si>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</si>
  <si>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</si>
  <si>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</si>
  <si>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</si>
  <si>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</si>
  <si>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</si>
  <si>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</si>
  <si>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</si>
  <si>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</si>
  <si>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</si>
  <si>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</si>
  <si>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</si>
  <si>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</si>
  <si>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</si>
  <si>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</si>
  <si>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</si>
  <si>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</si>
  <si>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</si>
  <si>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</si>
  <si>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</si>
  <si>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</si>
  <si>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</si>
  <si>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</si>
  <si>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</si>
  <si>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</si>
  <si>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</si>
  <si>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</si>
  <si>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</si>
  <si>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</si>
  <si>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</si>
  <si>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</si>
  <si>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</si>
  <si>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</si>
  <si>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</si>
  <si>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</si>
  <si>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</si>
  <si>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</si>
  <si>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</si>
  <si>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</si>
  <si>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</si>
  <si>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</si>
  <si>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</si>
  <si>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</si>
  <si>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</si>
  <si>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</si>
  <si>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</si>
  <si>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</si>
  <si>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</si>
  <si>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</si>
  <si>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</si>
  <si>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</si>
  <si>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</si>
  <si>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</si>
  <si>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</si>
  <si>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</si>
  <si>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</si>
  <si>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</si>
  <si>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</si>
  <si>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</si>
  <si>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</si>
  <si>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</si>
  <si>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</si>
  <si>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</si>
  <si>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</si>
  <si>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</si>
  <si>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</si>
  <si>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</si>
  <si>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</si>
  <si>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</si>
  <si>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</si>
  <si>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</si>
  <si>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</si>
  <si>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</si>
  <si>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</si>
  <si>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</si>
  <si>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</si>
  <si>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</si>
  <si>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</si>
  <si>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</si>
  <si>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</si>
  <si>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</si>
  <si>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</si>
  <si>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</si>
  <si>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</si>
  <si>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</si>
  <si>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</si>
  <si>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</si>
  <si>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</si>
  <si>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</si>
  <si>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</si>
  <si>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</si>
  <si>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</si>
  <si>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</si>
  <si>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</si>
  <si>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</si>
  <si>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</si>
  <si>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</si>
  <si>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</si>
  <si>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</si>
  <si>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</si>
  <si>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</si>
  <si>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</si>
  <si>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</si>
  <si>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</si>
  <si>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</si>
  <si>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</si>
  <si>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</si>
  <si>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</si>
  <si>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</si>
  <si>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</si>
  <si>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</si>
  <si>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</si>
  <si>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</si>
  <si>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</si>
  <si>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</si>
  <si>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</si>
  <si>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</si>
  <si>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</si>
  <si>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</si>
  <si>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</si>
  <si>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</si>
  <si>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</si>
  <si>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</si>
  <si>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</si>
  <si>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</si>
  <si>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</si>
  <si>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</si>
  <si>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</si>
  <si>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</si>
  <si>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</si>
  <si>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</si>
  <si>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</si>
  <si>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</si>
  <si>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</si>
  <si>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</si>
  <si>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</si>
  <si>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</si>
  <si>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</si>
  <si>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</si>
  <si>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</si>
  <si>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</si>
  <si>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</si>
  <si>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</si>
  <si>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</si>
  <si>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</si>
  <si>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</si>
  <si>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</si>
  <si>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</si>
  <si>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</si>
  <si>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</si>
  <si>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</si>
  <si>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</si>
  <si>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</si>
  <si>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</si>
  <si>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</si>
  <si>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</si>
  <si>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</si>
  <si>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</si>
  <si>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</si>
  <si>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</si>
  <si>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</si>
  <si>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</si>
  <si>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</si>
  <si>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</si>
  <si>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</si>
  <si>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</si>
  <si>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</si>
  <si>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</si>
  <si>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</si>
  <si>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</si>
  <si>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</si>
  <si>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</si>
  <si>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</si>
  <si>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</si>
  <si>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</si>
  <si>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</si>
  <si>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</si>
  <si>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</si>
  <si>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</si>
  <si>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</si>
  <si>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</si>
  <si>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</si>
  <si>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</si>
  <si>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</si>
  <si>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</si>
  <si>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</si>
  <si>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</si>
  <si>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</si>
  <si>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</si>
  <si>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</si>
  <si>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</si>
  <si>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</si>
  <si>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</si>
  <si>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</si>
  <si>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</si>
  <si>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</si>
  <si>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</si>
  <si>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</si>
  <si>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</si>
  <si>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</si>
  <si>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</si>
  <si>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</si>
  <si>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</si>
  <si>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</si>
  <si>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</si>
  <si>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</si>
  <si>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</si>
  <si>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</si>
  <si>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</si>
  <si>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</si>
  <si>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</si>
  <si>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</si>
  <si>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</si>
  <si>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</si>
  <si>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</si>
  <si>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</si>
  <si>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</si>
  <si>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</si>
  <si>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</si>
  <si>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</si>
  <si>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</si>
  <si>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</si>
  <si>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</si>
  <si>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</si>
  <si>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</si>
  <si>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</si>
  <si>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</si>
  <si>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</si>
  <si>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</si>
  <si>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</si>
  <si>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</si>
  <si>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</si>
  <si>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</si>
  <si>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</si>
  <si>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</si>
  <si>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</si>
  <si>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</si>
  <si>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</si>
  <si>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</si>
  <si>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</si>
  <si>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</si>
  <si>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</si>
  <si>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</si>
  <si>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</si>
  <si>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</si>
  <si>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</si>
  <si>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</si>
  <si>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</si>
  <si>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</si>
  <si>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</si>
  <si>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</si>
  <si>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</si>
  <si>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</si>
  <si>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</si>
  <si>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</si>
  <si>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</si>
  <si>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</si>
  <si>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</si>
  <si>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</si>
  <si>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</si>
  <si>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</si>
  <si>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</si>
  <si>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</si>
  <si>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</si>
  <si>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</si>
  <si>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</si>
  <si>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</si>
  <si>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</si>
  <si>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</si>
  <si>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</si>
  <si>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</si>
  <si>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</si>
  <si>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</si>
  <si>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</si>
  <si>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</si>
  <si>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</si>
  <si>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</si>
  <si>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</si>
  <si>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</si>
  <si>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</si>
  <si>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</si>
  <si>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</si>
  <si>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</si>
  <si>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</si>
  <si>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</si>
  <si>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</si>
  <si>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</si>
  <si>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</si>
  <si>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</si>
  <si>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</si>
  <si>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</si>
  <si>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</si>
  <si>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</si>
  <si>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</si>
  <si>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</si>
  <si>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</si>
  <si>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</si>
  <si>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</si>
  <si>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</si>
  <si>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</si>
  <si>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</si>
  <si>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</si>
  <si>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</si>
  <si>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</si>
  <si>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</si>
  <si>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</si>
  <si>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</si>
  <si>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</si>
  <si>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</si>
  <si>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</si>
  <si>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</si>
  <si>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</si>
  <si>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</si>
  <si>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</si>
  <si>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</si>
  <si>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</si>
  <si>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</si>
  <si>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</si>
  <si>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</si>
  <si>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</si>
  <si>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</si>
  <si>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</si>
  <si>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</si>
  <si>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</si>
  <si>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</si>
  <si>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</si>
  <si>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</si>
  <si>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</si>
  <si>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</si>
  <si>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</si>
  <si>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</si>
  <si>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</si>
  <si>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</si>
  <si>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</si>
  <si>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</si>
  <si>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</si>
  <si>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</si>
  <si>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</si>
  <si>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</si>
  <si>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</si>
  <si>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</si>
  <si>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</si>
  <si>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</si>
  <si>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</si>
  <si>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</si>
  <si>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</si>
  <si>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</si>
  <si>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</si>
  <si>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</si>
  <si>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</si>
  <si>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</si>
  <si>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</si>
  <si>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</si>
  <si>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</si>
  <si>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</si>
  <si>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</si>
  <si>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</si>
  <si>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</si>
  <si>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</si>
  <si>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</si>
  <si>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</si>
  <si>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</si>
  <si>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</si>
  <si>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</si>
  <si>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</si>
  <si>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</si>
  <si>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</si>
  <si>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</si>
  <si>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</si>
  <si>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</si>
  <si>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</si>
  <si>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</si>
  <si>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</si>
  <si>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</si>
  <si>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</si>
  <si>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</si>
  <si>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</si>
  <si>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</si>
  <si>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</si>
  <si>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</si>
  <si>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</si>
  <si>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</si>
  <si>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</si>
  <si>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</si>
  <si>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</si>
  <si>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</si>
  <si>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</si>
  <si>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</si>
  <si>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</si>
  <si>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</si>
  <si>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</si>
  <si>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</si>
  <si>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</si>
  <si>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</si>
  <si>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</si>
  <si>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</si>
  <si>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</si>
  <si>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</si>
  <si>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</si>
  <si>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</si>
  <si>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</si>
  <si>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</si>
  <si>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</si>
  <si>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</si>
  <si>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</si>
  <si>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</si>
  <si>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</si>
  <si>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</si>
  <si>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</si>
  <si>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</si>
  <si>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</si>
  <si>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</si>
  <si>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</si>
  <si>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</si>
  <si>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</si>
  <si>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</si>
  <si>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</si>
  <si>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</si>
  <si>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</si>
  <si>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</si>
  <si>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</si>
  <si>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</si>
  <si>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</si>
  <si>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</si>
  <si>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</si>
  <si>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</si>
  <si>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</si>
  <si>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</si>
  <si>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</si>
  <si>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</si>
  <si>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</si>
  <si>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</si>
  <si>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</si>
  <si>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</si>
  <si>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</si>
  <si>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</si>
  <si>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</si>
  <si>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</si>
  <si>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</si>
  <si>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</si>
  <si>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</si>
  <si>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</si>
  <si>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</si>
  <si>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</si>
  <si>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</si>
  <si>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</si>
  <si>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</si>
  <si>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</si>
  <si>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</si>
  <si>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</si>
  <si>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</si>
  <si>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</si>
  <si>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</si>
  <si>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</si>
  <si>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</si>
  <si>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</si>
  <si>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</si>
  <si>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</si>
  <si>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</si>
  <si>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</si>
  <si>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</si>
  <si>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</si>
  <si>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</si>
  <si>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</si>
  <si>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</si>
  <si>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</si>
  <si>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</si>
  <si>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</si>
  <si>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</si>
  <si>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</si>
  <si>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</si>
  <si>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</si>
  <si>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</si>
  <si>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</si>
  <si>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</si>
  <si>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</si>
  <si>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</si>
  <si>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</si>
  <si>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</si>
  <si>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</si>
  <si>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</si>
  <si>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</si>
  <si>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</si>
  <si>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</si>
  <si>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</si>
  <si>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</si>
  <si>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</si>
  <si>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</si>
  <si>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</si>
  <si>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</si>
  <si>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</si>
  <si>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</si>
  <si>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</si>
  <si>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</si>
  <si>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</si>
  <si>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</si>
  <si>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</si>
  <si>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</si>
  <si>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</si>
  <si>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</si>
  <si>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</si>
  <si>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</si>
  <si>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</si>
  <si>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</si>
  <si>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</si>
  <si>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</si>
  <si>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</si>
  <si>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</si>
  <si>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</si>
  <si>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</si>
  <si>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</si>
  <si>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</si>
  <si>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</si>
  <si>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</si>
  <si>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</si>
  <si>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</si>
  <si>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</si>
  <si>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</si>
  <si>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</si>
  <si>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</si>
  <si>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</si>
  <si>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</si>
  <si>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</si>
  <si>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</si>
  <si>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</si>
  <si>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</si>
  <si>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</si>
  <si>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</si>
  <si>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</si>
  <si>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</si>
  <si>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</si>
  <si>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</si>
  <si>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</si>
  <si>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</si>
  <si>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</si>
  <si>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</si>
  <si>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</si>
  <si>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</si>
  <si>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</si>
  <si>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</si>
  <si>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</si>
  <si>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</si>
  <si>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</si>
  <si>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</si>
  <si>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</si>
  <si>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</si>
  <si>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</si>
  <si>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</si>
  <si>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</si>
  <si>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</si>
  <si>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</si>
  <si>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</si>
  <si>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</si>
  <si>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</si>
  <si>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</si>
  <si>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</si>
  <si>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</si>
  <si>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</si>
  <si>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</si>
  <si>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</si>
  <si>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</si>
  <si>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</si>
  <si>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</si>
  <si>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</si>
  <si>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</si>
  <si>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</si>
  <si>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</si>
  <si>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</si>
  <si>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</si>
  <si>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</si>
  <si>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</si>
  <si>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</si>
  <si>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</si>
  <si>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</si>
  <si>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</si>
  <si>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</si>
  <si>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</si>
  <si>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</si>
  <si>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</si>
  <si>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</si>
  <si>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</si>
  <si>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</si>
  <si>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</si>
  <si>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</si>
  <si>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</si>
  <si>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</si>
  <si>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</si>
  <si>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</si>
  <si>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</si>
  <si>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</si>
  <si>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</si>
  <si>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</si>
  <si>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</si>
  <si>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</si>
  <si>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</si>
  <si>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</si>
  <si>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</si>
  <si>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</si>
  <si>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</si>
  <si>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</si>
  <si>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</si>
  <si>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</si>
  <si>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</si>
  <si>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</si>
  <si>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</si>
  <si>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</si>
  <si>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</si>
  <si>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</si>
  <si>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</si>
  <si>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</si>
  <si>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</si>
  <si>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</si>
  <si>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</si>
  <si>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</si>
  <si>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</si>
  <si>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</si>
  <si>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</si>
  <si>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</si>
  <si>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</si>
  <si>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</si>
  <si>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</si>
  <si>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</si>
  <si>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</si>
  <si>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</si>
  <si>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</si>
  <si>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</si>
  <si>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</si>
  <si>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</si>
  <si>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</si>
  <si>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</si>
  <si>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</si>
  <si>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</si>
  <si>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</si>
  <si>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</si>
  <si>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</si>
  <si>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</si>
  <si>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</si>
  <si>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</si>
  <si>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</si>
  <si>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</si>
  <si>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</si>
  <si>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</si>
  <si>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</si>
  <si>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</si>
  <si>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</si>
  <si>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</si>
  <si>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</si>
  <si>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</si>
  <si>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</si>
  <si>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</si>
  <si>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</si>
  <si>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</si>
  <si>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</si>
  <si>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</si>
  <si>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</si>
  <si>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</si>
  <si>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</si>
  <si>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</si>
  <si>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</si>
  <si>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</si>
  <si>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</si>
  <si>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</si>
  <si>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</si>
  <si>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</si>
  <si>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</si>
  <si>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</si>
  <si>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</si>
  <si>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</si>
  <si>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</si>
  <si>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</si>
  <si>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</si>
  <si>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</si>
  <si>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</si>
  <si>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</si>
  <si>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</si>
  <si>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</si>
  <si>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</si>
  <si>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</si>
  <si>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</si>
  <si>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</si>
  <si>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</si>
  <si>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</si>
  <si>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</si>
  <si>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</si>
  <si>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</si>
  <si>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</si>
  <si>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</si>
  <si>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</si>
  <si>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</si>
  <si>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</si>
  <si>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</si>
  <si>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</si>
  <si>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</si>
  <si>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</si>
  <si>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</si>
  <si>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</si>
  <si>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</si>
  <si>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</si>
  <si>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</si>
  <si>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</si>
  <si>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</si>
  <si>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</si>
  <si>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</si>
  <si>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</si>
  <si>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</si>
  <si>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</si>
  <si>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</si>
  <si>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</si>
  <si>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</si>
  <si>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</si>
  <si>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</si>
  <si>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</si>
  <si>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</si>
  <si>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</si>
  <si>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</si>
  <si>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</si>
  <si>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</si>
  <si>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</si>
  <si>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</si>
  <si>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</si>
  <si>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</si>
  <si>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</si>
  <si>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</si>
  <si>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</si>
  <si>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</si>
  <si>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</si>
  <si>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</si>
  <si>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</si>
  <si>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</si>
  <si>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</si>
  <si>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</si>
  <si>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</si>
  <si>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</si>
  <si>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</si>
  <si>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</si>
  <si>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</si>
  <si>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</si>
  <si>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</si>
  <si>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</si>
  <si>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</si>
  <si>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</si>
  <si>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</si>
  <si>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</si>
  <si>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</si>
  <si>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</si>
  <si>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</si>
  <si>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</si>
  <si>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</si>
  <si>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</si>
  <si>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</si>
  <si>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</si>
  <si>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</si>
  <si>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</si>
  <si>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</si>
  <si>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</si>
  <si>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</si>
  <si>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</si>
  <si>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</si>
  <si>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</si>
  <si>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</si>
  <si>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</si>
  <si>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</si>
  <si>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</si>
  <si>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</si>
  <si>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</si>
  <si>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</si>
  <si>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</si>
  <si>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</si>
  <si>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</si>
  <si>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</si>
  <si>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</si>
  <si>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</si>
  <si>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</si>
  <si>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</si>
  <si>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</si>
  <si>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</si>
  <si>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</si>
  <si>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</si>
  <si>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</si>
  <si>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</si>
  <si>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</si>
  <si>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</si>
  <si>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</si>
  <si>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</si>
  <si>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</si>
  <si>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</si>
  <si>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</si>
  <si>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</si>
  <si>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</si>
  <si>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</si>
  <si>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</si>
  <si>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</si>
  <si>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</si>
  <si>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</si>
  <si>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</si>
  <si>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</si>
  <si>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</si>
  <si>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</si>
  <si>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</si>
  <si>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</si>
  <si>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</si>
  <si>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</si>
  <si>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</si>
  <si>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</si>
  <si>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</si>
  <si>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</si>
  <si>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</si>
  <si>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</si>
  <si>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</si>
  <si>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</si>
  <si>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</si>
  <si>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</si>
  <si>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</si>
  <si>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</si>
  <si>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</si>
  <si>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</si>
  <si>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</si>
  <si>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</si>
  <si>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</si>
  <si>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</si>
  <si>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</si>
  <si>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</si>
  <si>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</si>
  <si>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</si>
  <si>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</si>
  <si>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</si>
  <si>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</si>
  <si>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</si>
  <si>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</si>
  <si>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</si>
  <si>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</si>
  <si>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</si>
  <si>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</si>
  <si>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</si>
  <si>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</si>
  <si>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</si>
  <si>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</si>
  <si>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</si>
  <si>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</si>
  <si>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</si>
  <si>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</si>
  <si>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</si>
  <si>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</si>
  <si>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</si>
  <si>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</si>
  <si>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</si>
  <si>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</si>
  <si>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</si>
  <si>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</si>
  <si>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</si>
  <si>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</si>
  <si>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</si>
  <si>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</si>
  <si>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</si>
  <si>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</si>
  <si>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</si>
  <si>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</si>
  <si>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</si>
  <si>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</si>
  <si>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</si>
  <si>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</si>
  <si>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</si>
  <si>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</si>
  <si>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</si>
  <si>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</si>
  <si>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</si>
  <si>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</si>
  <si>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</si>
  <si>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</si>
  <si>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</si>
  <si>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</si>
  <si>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</si>
  <si>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</si>
  <si>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</si>
  <si>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</si>
  <si>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</si>
  <si>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</si>
  <si>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</si>
  <si>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</si>
  <si>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</si>
  <si>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</si>
  <si>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</si>
  <si>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</si>
  <si>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</si>
  <si>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</si>
  <si>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</si>
  <si>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</si>
  <si>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</si>
  <si>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</si>
  <si>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</si>
  <si>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</si>
  <si>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</si>
  <si>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</si>
  <si>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</si>
  <si>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</si>
  <si>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</si>
  <si>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</si>
  <si>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</si>
  <si>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</si>
  <si>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</si>
  <si>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</si>
  <si>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</si>
  <si>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</si>
  <si>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</si>
  <si>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</si>
  <si>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</si>
  <si>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</si>
  <si>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</si>
  <si>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</si>
  <si>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</si>
  <si>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</si>
  <si>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</si>
  <si>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</si>
  <si>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</si>
  <si>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</si>
  <si>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</si>
  <si>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</si>
  <si>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</si>
  <si>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</si>
  <si>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</si>
  <si>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</si>
  <si>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</si>
  <si>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</si>
  <si>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</si>
  <si>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</si>
  <si>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</si>
  <si>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</si>
  <si>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</si>
  <si>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</si>
  <si>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</si>
  <si>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</si>
  <si>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</si>
  <si>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</si>
  <si>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</si>
  <si>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</si>
  <si>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</si>
  <si>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</si>
  <si>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</si>
  <si>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</si>
  <si>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</si>
  <si>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</si>
  <si>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</si>
  <si>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</si>
  <si>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</si>
  <si>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</si>
  <si>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</si>
  <si>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</si>
  <si>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</si>
  <si>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</si>
  <si>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</si>
  <si>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</si>
  <si>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</si>
  <si>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</si>
  <si>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</si>
  <si>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</si>
  <si>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</si>
  <si>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</si>
  <si>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</si>
  <si>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</si>
  <si>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</si>
  <si>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</si>
  <si>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</si>
  <si>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</si>
  <si>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</si>
  <si>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</si>
  <si>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</si>
  <si>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</si>
  <si>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</si>
  <si>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</si>
  <si>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</si>
  <si>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</si>
  <si>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</si>
  <si>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</si>
  <si>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</si>
  <si>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</si>
  <si>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</si>
  <si>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</si>
  <si>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</si>
  <si>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</si>
  <si>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</si>
  <si>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</si>
  <si>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</si>
  <si>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</si>
  <si>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</si>
  <si>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</si>
  <si>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</si>
  <si>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</si>
  <si>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</si>
  <si>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</si>
  <si>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</si>
  <si>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</si>
  <si>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</si>
  <si>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</si>
  <si>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</si>
  <si>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</si>
  <si>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</si>
  <si>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</si>
  <si>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</si>
  <si>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</si>
  <si>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</si>
  <si>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</si>
  <si>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</si>
  <si>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</si>
  <si>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</si>
  <si>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</si>
  <si>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</si>
  <si>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</si>
  <si>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</si>
  <si>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</si>
  <si>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</si>
  <si>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</si>
  <si>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</si>
  <si>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</si>
  <si>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</si>
  <si>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</si>
  <si>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</si>
  <si>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</si>
  <si>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</si>
  <si>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</si>
  <si>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</si>
  <si>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</si>
  <si>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</si>
  <si>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</si>
  <si>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</si>
  <si>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</si>
  <si>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</si>
  <si>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</si>
  <si>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</si>
  <si>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</si>
  <si>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</si>
  <si>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</si>
  <si>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</si>
  <si>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</si>
  <si>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</si>
  <si>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</si>
  <si>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</si>
  <si>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</si>
  <si>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</si>
  <si>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</si>
  <si>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</si>
  <si>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</si>
  <si>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</si>
  <si>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</si>
  <si>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</si>
  <si>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</si>
  <si>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</si>
  <si>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</si>
  <si>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</si>
  <si>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</si>
  <si>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</si>
  <si>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</si>
  <si>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</si>
  <si>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</si>
  <si>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</si>
  <si>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</si>
  <si>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</si>
  <si>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</si>
  <si>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</si>
  <si>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</si>
  <si>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</si>
  <si>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</si>
  <si>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</si>
  <si>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</si>
  <si>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</si>
  <si>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</si>
  <si>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</si>
  <si>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</si>
  <si>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</si>
  <si>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</si>
  <si>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</si>
  <si>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</si>
  <si>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</si>
  <si>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</si>
  <si>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</si>
  <si>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</si>
  <si>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</si>
  <si>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</si>
  <si>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</si>
  <si>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</si>
  <si>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</si>
  <si>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</si>
  <si>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</si>
  <si>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</si>
  <si>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</si>
  <si>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</si>
  <si>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</si>
  <si>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</si>
  <si>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</si>
  <si>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</si>
  <si>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</si>
  <si>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</si>
  <si>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</si>
  <si>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</si>
  <si>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</si>
  <si>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</si>
  <si>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</si>
  <si>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</si>
  <si>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</si>
  <si>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</si>
  <si>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</si>
  <si>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</si>
  <si>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</si>
  <si>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</si>
  <si>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</si>
  <si>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</si>
  <si>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</si>
  <si>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</si>
  <si>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</si>
  <si>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</si>
  <si>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</si>
  <si>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</si>
  <si>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</si>
  <si>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</si>
  <si>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</si>
  <si>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</si>
  <si>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</si>
  <si>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</si>
  <si>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</si>
  <si>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</si>
  <si>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</si>
  <si>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</si>
  <si>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</si>
  <si>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</si>
  <si>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</si>
  <si>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</si>
  <si>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</si>
  <si>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</si>
  <si>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</si>
  <si>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</si>
  <si>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</si>
  <si>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</si>
  <si>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</si>
  <si>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</si>
  <si>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</si>
  <si>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</si>
  <si>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</si>
  <si>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</si>
  <si>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</si>
  <si>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</si>
  <si>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</si>
  <si>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</si>
  <si>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</si>
  <si>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</si>
  <si>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</si>
  <si>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</si>
  <si>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</si>
  <si>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</si>
  <si>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</si>
  <si>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</si>
  <si>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</si>
  <si>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</si>
  <si>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</si>
  <si>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</si>
  <si>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</si>
  <si>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</si>
  <si>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</si>
  <si>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</si>
  <si>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</si>
  <si>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</si>
  <si>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</si>
  <si>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</si>
  <si>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</si>
  <si>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</si>
  <si>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</si>
  <si>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</si>
  <si>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</si>
  <si>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</si>
  <si>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</si>
  <si>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</si>
  <si>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</si>
  <si>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</si>
  <si>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</si>
  <si>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</si>
  <si>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</si>
  <si>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</si>
  <si>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</si>
  <si>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</si>
  <si>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</si>
  <si>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</si>
  <si>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</si>
  <si>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</si>
  <si>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</si>
  <si>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</si>
  <si>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</si>
  <si>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</si>
  <si>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</si>
  <si>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</si>
  <si>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</si>
  <si>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</si>
  <si>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</si>
  <si>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</si>
  <si>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</si>
  <si>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</si>
  <si>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</si>
  <si>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</si>
  <si>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</si>
  <si>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</si>
  <si>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</si>
  <si>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</si>
  <si>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</si>
  <si>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</si>
  <si>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</si>
  <si>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</si>
  <si>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</si>
  <si>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</si>
  <si>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</si>
  <si>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</si>
  <si>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</si>
  <si>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</si>
  <si>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</si>
  <si>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</si>
  <si>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</si>
  <si>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</si>
  <si>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</si>
  <si>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</si>
  <si>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</si>
  <si>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</si>
  <si>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</si>
  <si>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</si>
  <si>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</si>
  <si>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</si>
  <si>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</si>
  <si>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</si>
  <si>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</si>
  <si>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</si>
  <si>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</si>
  <si>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</si>
  <si>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</si>
  <si>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</si>
  <si>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</si>
  <si>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</si>
  <si>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</si>
  <si>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</si>
  <si>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</si>
  <si>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</si>
  <si>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</si>
  <si>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</si>
  <si>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</si>
  <si>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</si>
  <si>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</si>
  <si>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</si>
  <si>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</si>
  <si>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</si>
  <si>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</si>
  <si>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</si>
  <si>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</si>
  <si>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</si>
  <si>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</si>
  <si>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</si>
  <si>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</si>
  <si>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</si>
  <si>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</si>
  <si>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</si>
  <si>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</si>
  <si>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</si>
  <si>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</si>
  <si>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</si>
  <si>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</si>
  <si>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</si>
  <si>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</si>
  <si>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</si>
  <si>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</si>
  <si>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</si>
  <si>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</si>
  <si>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</si>
  <si>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</si>
  <si>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</si>
  <si>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</si>
  <si>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</si>
  <si>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</si>
  <si>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</si>
  <si>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</si>
  <si>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</si>
  <si>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</si>
  <si>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</si>
  <si>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</si>
  <si>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</si>
  <si>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</si>
  <si>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</si>
  <si>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</si>
  <si>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</si>
  <si>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</si>
  <si>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</si>
  <si>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</si>
  <si>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</si>
  <si>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</si>
  <si>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</si>
  <si>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</si>
  <si>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</si>
  <si>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</si>
  <si>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</si>
  <si>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</si>
  <si>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</si>
  <si>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</si>
  <si>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</si>
  <si>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</si>
  <si>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</si>
  <si>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</si>
  <si>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</si>
  <si>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</si>
  <si>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</si>
  <si>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</si>
  <si>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</si>
  <si>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</si>
  <si>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</si>
  <si>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</si>
  <si>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</si>
  <si>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</si>
  <si>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</si>
  <si>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</si>
  <si>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</si>
  <si>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</si>
  <si>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</si>
  <si>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</si>
  <si>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</si>
  <si>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</si>
  <si>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</si>
  <si>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</si>
  <si>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</si>
  <si>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</si>
  <si>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</si>
  <si>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</si>
  <si>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</si>
  <si>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</si>
  <si>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</si>
  <si>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</si>
  <si>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</si>
  <si>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</si>
  <si>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</si>
  <si>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</si>
  <si>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</si>
  <si>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</si>
  <si>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</si>
  <si>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</si>
  <si>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</si>
  <si>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</si>
  <si>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</si>
  <si>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</si>
  <si>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</si>
  <si>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</si>
  <si>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</si>
  <si>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</si>
  <si>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</si>
  <si>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</si>
  <si>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</si>
  <si>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</si>
  <si>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</si>
  <si>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</si>
  <si>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</si>
  <si>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</si>
  <si>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</si>
  <si>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</si>
  <si>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</si>
  <si>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</si>
  <si>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</si>
  <si>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</si>
  <si>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</si>
  <si>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</si>
  <si>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</si>
  <si>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</si>
  <si>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</si>
  <si>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</si>
  <si>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</si>
  <si>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</si>
  <si>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</si>
  <si>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</si>
  <si>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</si>
  <si>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</si>
  <si>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</si>
  <si>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</si>
  <si>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</si>
  <si>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</si>
  <si>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</si>
  <si>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</si>
  <si>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</si>
  <si>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</si>
  <si>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</si>
  <si>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</si>
  <si>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</si>
  <si>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</si>
  <si>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</si>
  <si>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</si>
  <si>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</si>
  <si>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</si>
  <si>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</si>
  <si>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</si>
  <si>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</si>
  <si>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</si>
  <si>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</si>
  <si>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</si>
  <si>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</si>
  <si>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</si>
  <si>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</si>
  <si>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</si>
  <si>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</si>
  <si>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</si>
  <si>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</si>
  <si>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</si>
  <si>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</si>
  <si>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</si>
  <si>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</si>
  <si>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</si>
  <si>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</si>
  <si>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</si>
  <si>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</si>
  <si>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</si>
  <si>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</si>
  <si>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</si>
  <si>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</si>
  <si>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</si>
  <si>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</si>
  <si>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</si>
  <si>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</si>
  <si>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</si>
  <si>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</si>
  <si>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</si>
  <si>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</si>
  <si>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</si>
  <si>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</si>
  <si>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</si>
  <si>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</si>
  <si>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</si>
  <si>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</si>
  <si>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</si>
  <si>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</si>
  <si>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</si>
  <si>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</si>
  <si>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</si>
  <si>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</si>
  <si>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</si>
  <si>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</si>
  <si>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</si>
  <si>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</si>
  <si>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</si>
  <si>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</si>
  <si>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</si>
  <si>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</si>
  <si>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</si>
  <si>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</si>
  <si>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</si>
  <si>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</si>
  <si>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</si>
  <si>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</si>
  <si>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</si>
  <si>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</si>
  <si>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</si>
  <si>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</si>
  <si>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</si>
  <si>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</si>
  <si>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</si>
  <si>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</si>
  <si>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</si>
  <si>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</si>
  <si>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</si>
  <si>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</si>
  <si>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</si>
  <si>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</si>
  <si>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</si>
  <si>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</si>
  <si>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</si>
  <si>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</si>
  <si>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</si>
  <si>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</si>
  <si>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</si>
  <si>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</si>
  <si>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</si>
  <si>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</si>
  <si>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</si>
  <si>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</si>
  <si>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</si>
  <si>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</si>
  <si>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</si>
  <si>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</si>
  <si>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</si>
  <si>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</si>
  <si>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</si>
  <si>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</si>
  <si>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</si>
  <si>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</si>
  <si>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</si>
  <si>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</si>
  <si>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</si>
  <si>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</si>
  <si>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</si>
  <si>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</si>
  <si>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</si>
  <si>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</si>
  <si>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</si>
  <si>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</si>
  <si>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</si>
  <si>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</si>
  <si>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</si>
  <si>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</si>
  <si>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</si>
  <si>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</si>
  <si>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</si>
  <si>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</si>
  <si>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</si>
  <si>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</si>
  <si>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</si>
  <si>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</si>
  <si>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</si>
  <si>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</si>
  <si>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</si>
  <si>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</si>
  <si>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</si>
  <si>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</si>
  <si>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</si>
  <si>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</si>
  <si>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</si>
  <si>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</si>
  <si>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</si>
  <si>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</si>
  <si>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</si>
  <si>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</si>
  <si>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</si>
  <si>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</si>
  <si>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</si>
  <si>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</si>
  <si>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</si>
  <si>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</si>
  <si>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</si>
  <si>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</si>
  <si>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</si>
  <si>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</si>
  <si>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</si>
  <si>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</si>
  <si>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</si>
  <si>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</si>
  <si>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</si>
  <si>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</si>
  <si>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</si>
  <si>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</si>
  <si>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</si>
  <si>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</si>
  <si>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</si>
  <si>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</si>
  <si>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</si>
  <si>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</si>
  <si>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</si>
  <si>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</si>
  <si>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</si>
  <si>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</si>
  <si>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</si>
  <si>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</si>
  <si>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</si>
  <si>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</si>
  <si>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</si>
  <si>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</si>
  <si>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</si>
  <si>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</si>
  <si>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</si>
  <si>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</si>
  <si>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</si>
  <si>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</si>
  <si>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</si>
  <si>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</si>
  <si>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</si>
  <si>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</si>
  <si>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</si>
  <si>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</si>
  <si>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</si>
  <si>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</si>
  <si>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</si>
  <si>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</si>
  <si>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</si>
  <si>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</si>
  <si>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</si>
  <si>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</si>
  <si>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</si>
  <si>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</si>
  <si>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</si>
  <si>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</si>
  <si>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</si>
  <si>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</si>
  <si>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</si>
  <si>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</si>
  <si>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</si>
  <si>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</si>
  <si>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</si>
  <si>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</si>
  <si>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</si>
  <si>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</si>
  <si>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</si>
  <si>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</si>
  <si>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</si>
  <si>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</si>
  <si>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</si>
  <si>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</si>
  <si>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</si>
  <si>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</si>
  <si>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</si>
  <si>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</si>
  <si>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</si>
  <si>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</si>
  <si>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</si>
  <si>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</si>
  <si>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</si>
  <si>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</si>
  <si>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</si>
  <si>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</si>
  <si>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</si>
  <si>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</si>
  <si>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</si>
  <si>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</si>
  <si>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</si>
  <si>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</si>
  <si>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</si>
  <si>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</si>
  <si>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</si>
  <si>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</si>
  <si>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</si>
  <si>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</si>
  <si>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</si>
  <si>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</si>
  <si>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</si>
  <si>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</si>
  <si>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</si>
  <si>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</si>
  <si>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</si>
  <si>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</si>
  <si>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</si>
  <si>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</si>
  <si>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</si>
  <si>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</si>
  <si>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</si>
  <si>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</si>
  <si>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</si>
  <si>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</si>
  <si>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</si>
  <si>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</si>
  <si>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</si>
  <si>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</si>
  <si>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</si>
  <si>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</si>
  <si>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</si>
  <si>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</si>
  <si>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</si>
  <si>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</si>
  <si>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</si>
  <si>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</si>
  <si>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</si>
  <si>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</si>
  <si>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</si>
  <si>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</si>
  <si>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</si>
  <si>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</si>
  <si>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</si>
  <si>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</si>
  <si>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</si>
  <si>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</si>
  <si>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</si>
  <si>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</si>
  <si>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</si>
  <si>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</si>
  <si>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</si>
  <si>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</si>
  <si>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</si>
  <si>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</si>
  <si>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</si>
  <si>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</si>
  <si>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</si>
  <si>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</si>
  <si>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</si>
  <si>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</si>
  <si>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</si>
  <si>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</si>
  <si>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</si>
  <si>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</si>
  <si>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</si>
  <si>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</si>
  <si>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</si>
  <si>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</si>
  <si>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</si>
  <si>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</si>
  <si>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</si>
  <si>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</si>
  <si>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</si>
  <si>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</si>
  <si>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</si>
  <si>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</si>
  <si>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</si>
  <si>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</si>
  <si>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</si>
  <si>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</si>
  <si>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</si>
  <si>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</si>
  <si>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</si>
  <si>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</si>
  <si>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</si>
  <si>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</si>
  <si>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</si>
  <si>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</si>
  <si>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</si>
  <si>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</si>
  <si>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</si>
  <si>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</si>
  <si>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</si>
  <si>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</si>
  <si>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</si>
  <si>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</si>
  <si>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</si>
  <si>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</si>
  <si>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</si>
  <si>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</si>
  <si>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</si>
  <si>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</si>
  <si>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</si>
  <si>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</si>
  <si>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</si>
  <si>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</si>
  <si>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</si>
  <si>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</si>
  <si>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</si>
  <si>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</si>
  <si>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</si>
  <si>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</si>
  <si>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</si>
  <si>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</si>
  <si>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</si>
  <si>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</si>
  <si>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</si>
  <si>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</si>
  <si>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</si>
  <si>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</si>
  <si>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</si>
  <si>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</si>
  <si>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</si>
  <si>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</si>
  <si>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</si>
  <si>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</si>
  <si>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</si>
  <si>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</si>
  <si>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</si>
  <si>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</si>
  <si>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</si>
  <si>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</si>
  <si>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</si>
  <si>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</si>
  <si>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</si>
  <si>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</si>
  <si>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</si>
  <si>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</si>
  <si>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</si>
  <si>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</si>
  <si>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</si>
  <si>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</si>
  <si>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</si>
  <si>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</si>
  <si>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</si>
  <si>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</si>
  <si>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</si>
  <si>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</si>
  <si>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</si>
  <si>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</si>
  <si>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</si>
  <si>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</si>
  <si>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</si>
  <si>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</si>
  <si>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</si>
  <si>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</si>
  <si>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</si>
  <si>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</si>
  <si>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</si>
  <si>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</si>
  <si>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</si>
  <si>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</si>
  <si>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</si>
  <si>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</si>
  <si>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</si>
  <si>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</si>
  <si>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</si>
  <si>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</si>
  <si>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</si>
  <si>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</si>
  <si>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</si>
  <si>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</si>
  <si>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</si>
  <si>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</si>
  <si>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</si>
  <si>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</si>
  <si>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</si>
  <si>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</si>
  <si>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</si>
  <si>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</si>
  <si>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</si>
  <si>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</si>
  <si>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</si>
  <si>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</si>
  <si>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</si>
  <si>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</si>
  <si>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</si>
  <si>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</si>
  <si>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</si>
  <si>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</si>
  <si>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</si>
  <si>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</si>
  <si>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</si>
  <si>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</si>
  <si>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</si>
  <si>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</si>
  <si>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</si>
  <si>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</si>
  <si>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</si>
  <si>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</si>
  <si>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</si>
  <si>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</si>
  <si>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</si>
  <si>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</si>
  <si>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</si>
  <si>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</si>
  <si>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</si>
  <si>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</si>
  <si>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</si>
  <si>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</si>
  <si>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</si>
  <si>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</si>
  <si>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</si>
  <si>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</si>
  <si>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</si>
  <si>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</si>
  <si>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</si>
  <si>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</si>
  <si>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</si>
  <si>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</si>
  <si>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</si>
  <si>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</si>
  <si>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</si>
  <si>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</si>
  <si>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</si>
  <si>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</si>
  <si>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</si>
  <si>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</si>
  <si>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</si>
  <si>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</si>
  <si>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</si>
  <si>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</si>
  <si>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</si>
  <si>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</si>
  <si>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</si>
  <si>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</si>
  <si>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</si>
  <si>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</si>
  <si>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</si>
  <si>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</si>
  <si>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</si>
  <si>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</si>
  <si>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</si>
  <si>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</si>
  <si>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</si>
  <si>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</si>
  <si>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</si>
  <si>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</si>
  <si>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</si>
  <si>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</si>
  <si>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</si>
  <si>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</si>
  <si>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</si>
  <si>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</si>
  <si>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</si>
  <si>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</si>
  <si>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</si>
  <si>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</si>
  <si>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</si>
  <si>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</si>
  <si>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</si>
  <si>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</si>
  <si>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</si>
  <si>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</si>
  <si>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</si>
  <si>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</si>
  <si>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</si>
  <si>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</si>
  <si>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</si>
  <si>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</si>
  <si>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</si>
  <si>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</si>
  <si>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</si>
  <si>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</si>
  <si>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</si>
  <si>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</si>
  <si>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</si>
  <si>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</si>
  <si>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</si>
  <si>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</si>
  <si>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</si>
  <si>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</si>
  <si>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</si>
  <si>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</si>
  <si>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</si>
  <si>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</si>
  <si>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</si>
  <si>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</si>
  <si>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</si>
  <si>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</si>
  <si>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</si>
  <si>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</si>
  <si>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</si>
  <si>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</si>
  <si>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</si>
  <si>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</si>
  <si>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</si>
  <si>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</si>
  <si>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</si>
  <si>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</si>
  <si>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</si>
  <si>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</si>
  <si>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</si>
  <si>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</si>
  <si>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</si>
  <si>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</si>
  <si>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</si>
  <si>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</si>
  <si>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</si>
  <si>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</si>
  <si>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</si>
  <si>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</si>
  <si>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</si>
  <si>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</si>
  <si>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</si>
  <si>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</si>
  <si>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</si>
  <si>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</si>
  <si>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</si>
  <si>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</si>
  <si>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</si>
  <si>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</si>
  <si>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</si>
  <si>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</si>
  <si>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</si>
  <si>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</si>
  <si>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</si>
  <si>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</si>
  <si>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</si>
  <si>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</si>
  <si>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</si>
  <si>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</si>
  <si>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</si>
  <si>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</si>
  <si>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</si>
  <si>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</si>
  <si>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</si>
  <si>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</si>
  <si>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</si>
  <si>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</si>
  <si>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</si>
  <si>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</si>
  <si>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</si>
  <si>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</si>
  <si>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</si>
  <si>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</si>
  <si>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</si>
  <si>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</si>
  <si>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</si>
  <si>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</si>
  <si>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</si>
  <si>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</si>
  <si>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</si>
  <si>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</si>
  <si>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</si>
  <si>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</si>
  <si>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</si>
  <si>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</si>
  <si>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</si>
  <si>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</si>
  <si>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</si>
  <si>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</si>
  <si>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</si>
  <si>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</si>
  <si>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</si>
  <si>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</si>
  <si>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</si>
  <si>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</si>
  <si>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</si>
  <si>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</si>
  <si>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</si>
  <si>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</si>
  <si>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</si>
  <si>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</si>
  <si>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</si>
  <si>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</si>
  <si>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</si>
  <si>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</si>
  <si>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</si>
  <si>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</si>
  <si>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</si>
  <si>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</si>
  <si>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</si>
  <si>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</si>
  <si>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</si>
  <si>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</si>
  <si>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</si>
  <si>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</si>
  <si>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</si>
  <si>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</si>
  <si>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</si>
  <si>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</si>
  <si>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</si>
  <si>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</si>
  <si>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</si>
  <si>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</si>
  <si>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</si>
  <si>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</si>
  <si>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</si>
  <si>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</si>
  <si>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</si>
  <si>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</si>
  <si>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</si>
  <si>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</si>
  <si>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</si>
  <si>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</si>
  <si>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</si>
  <si>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</si>
  <si>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</si>
  <si>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</si>
  <si>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</si>
  <si>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</si>
  <si>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</si>
  <si>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</si>
  <si>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</si>
  <si>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</si>
  <si>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</si>
  <si>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</si>
  <si>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</si>
  <si>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</si>
  <si>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</si>
  <si>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</si>
  <si>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</si>
  <si>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</si>
  <si>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</si>
  <si>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</si>
  <si>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</si>
  <si>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</si>
  <si>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</si>
  <si>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</si>
  <si>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</si>
  <si>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</si>
  <si>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</si>
  <si>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</si>
  <si>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</si>
  <si>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</si>
  <si>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</si>
  <si>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</si>
  <si>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</si>
  <si>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</si>
  <si>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</si>
  <si>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</si>
  <si>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</si>
  <si>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</si>
  <si>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</si>
  <si>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</si>
  <si>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</si>
  <si>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</si>
  <si>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</si>
  <si>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</si>
  <si>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</si>
  <si>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</si>
  <si>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</si>
  <si>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</si>
  <si>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</si>
  <si>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</si>
  <si>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</si>
  <si>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</si>
  <si>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</si>
  <si>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</si>
  <si>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</si>
  <si>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</si>
  <si>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</si>
  <si>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</si>
  <si>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</si>
  <si>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</si>
  <si>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</si>
  <si>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</si>
  <si>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</si>
  <si>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</si>
  <si>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</si>
  <si>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</si>
  <si>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</si>
  <si>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</si>
  <si>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</si>
  <si>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</si>
  <si>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</si>
  <si>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</si>
  <si>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</si>
  <si>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</si>
  <si>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</si>
  <si>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</si>
  <si>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</si>
  <si>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</si>
  <si>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</si>
  <si>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</si>
  <si>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</si>
  <si>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</si>
  <si>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</si>
  <si>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</si>
  <si>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</si>
  <si>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</si>
  <si>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</si>
  <si>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</si>
  <si>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</si>
  <si>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</si>
  <si>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</si>
  <si>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</si>
  <si>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</si>
  <si>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</si>
  <si>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</si>
  <si>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</si>
  <si>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</si>
  <si>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</si>
  <si>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</si>
  <si>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</si>
  <si>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</si>
  <si>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</si>
  <si>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</si>
  <si>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</si>
  <si>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</si>
  <si>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</si>
  <si>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</si>
  <si>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</si>
  <si>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</si>
  <si>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</si>
  <si>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</si>
  <si>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</si>
  <si>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</si>
  <si>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</si>
  <si>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</si>
  <si>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</si>
  <si>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</si>
  <si>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</si>
  <si>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</si>
  <si>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</si>
  <si>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</si>
  <si>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</si>
  <si>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</si>
  <si>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</si>
  <si>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</si>
  <si>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</si>
  <si>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</si>
  <si>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</si>
  <si>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</si>
  <si>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</si>
  <si>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</si>
  <si>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</si>
  <si>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</si>
  <si>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</si>
  <si>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</si>
  <si>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</si>
  <si>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</si>
  <si>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</si>
  <si>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</si>
  <si>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</si>
  <si>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</si>
  <si>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</si>
  <si>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</si>
  <si>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</si>
  <si>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</si>
  <si>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</si>
  <si>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</si>
  <si>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</si>
  <si>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</si>
  <si>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</si>
  <si>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</si>
  <si>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</si>
  <si>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</si>
  <si>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</si>
  <si>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</si>
  <si>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</si>
  <si>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</si>
  <si>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</si>
  <si>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</si>
  <si>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</si>
  <si>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</si>
  <si>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</si>
  <si>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</si>
  <si>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</si>
  <si>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</si>
  <si>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</si>
  <si>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</si>
  <si>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</si>
  <si>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</si>
  <si>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</si>
  <si>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</si>
  <si>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</si>
  <si>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</si>
  <si>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</si>
  <si>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</si>
  <si>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</si>
  <si>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</si>
  <si>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</si>
  <si>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</si>
  <si>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</si>
  <si>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</si>
  <si>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</si>
  <si>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</si>
  <si>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</si>
  <si>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</si>
  <si>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</si>
  <si>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</si>
  <si>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</si>
  <si>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</si>
  <si>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</si>
  <si>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</si>
  <si>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</si>
  <si>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</si>
  <si>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</si>
  <si>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</si>
  <si>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</si>
  <si>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</si>
  <si>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</si>
  <si>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</si>
  <si>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</si>
  <si>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</si>
  <si>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</si>
  <si>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</si>
  <si>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</si>
  <si>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</si>
  <si>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</si>
  <si>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</si>
  <si>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</si>
  <si>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</si>
  <si>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</si>
  <si>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</si>
  <si>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</si>
  <si>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</si>
  <si>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</si>
  <si>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</si>
  <si>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</si>
  <si>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</si>
  <si>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</si>
  <si>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</si>
  <si>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</si>
  <si>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</si>
  <si>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</si>
  <si>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</si>
  <si>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</si>
  <si>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</si>
  <si>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</si>
  <si>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</si>
  <si>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</si>
  <si>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</si>
  <si>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</si>
  <si>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</si>
  <si>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</si>
  <si>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</si>
  <si>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</si>
  <si>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</si>
  <si>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</si>
  <si>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</si>
  <si>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</si>
  <si>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</si>
  <si>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</si>
  <si>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</si>
  <si>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</si>
  <si>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</si>
  <si>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</si>
  <si>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</si>
  <si>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</si>
  <si>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</si>
  <si>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</si>
  <si>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</si>
  <si>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</si>
  <si>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</si>
  <si>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</si>
  <si>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</si>
  <si>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</si>
  <si>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</si>
  <si>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</si>
  <si>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</si>
  <si>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</si>
  <si>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</si>
  <si>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</si>
  <si>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</si>
  <si>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</si>
  <si>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</si>
  <si>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</si>
  <si>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</si>
  <si>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</si>
  <si>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</si>
  <si>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</si>
  <si>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</si>
  <si>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</si>
  <si>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</si>
  <si>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</si>
  <si>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</si>
  <si>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</si>
  <si>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</si>
  <si>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</si>
  <si>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</si>
  <si>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</si>
  <si>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</si>
  <si>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</si>
  <si>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</si>
  <si>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</si>
  <si>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</si>
  <si>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</si>
  <si>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</si>
  <si>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</si>
  <si>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</si>
  <si>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</si>
  <si>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</si>
  <si>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</si>
  <si>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</si>
  <si>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</si>
  <si>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</si>
  <si>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</si>
  <si>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</si>
  <si>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</si>
  <si>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</si>
  <si>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</si>
  <si>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</si>
  <si>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</si>
  <si>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</si>
  <si>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</si>
  <si>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</si>
  <si>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</si>
  <si>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</si>
  <si>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</si>
  <si>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</si>
  <si>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</si>
  <si>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</si>
  <si>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</si>
  <si>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</si>
  <si>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</si>
  <si>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</si>
  <si>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</si>
  <si>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</si>
  <si>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</si>
  <si>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</si>
  <si>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</si>
  <si>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</si>
  <si>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</si>
  <si>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</si>
  <si>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</si>
  <si>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</si>
  <si>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</si>
  <si>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</si>
  <si>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</si>
  <si>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</si>
  <si>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</si>
  <si>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</si>
  <si>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</si>
  <si>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</si>
  <si>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</si>
  <si>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</si>
  <si>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</si>
  <si>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</si>
  <si>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</si>
  <si>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</si>
  <si>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</si>
  <si>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</si>
  <si>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</si>
  <si>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</si>
  <si>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</si>
  <si>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</si>
  <si>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</si>
  <si>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</si>
  <si>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</si>
  <si>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</si>
  <si>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</si>
  <si>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</si>
  <si>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</si>
  <si>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</si>
  <si>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</si>
  <si>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</si>
  <si>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</si>
  <si>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</si>
  <si>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</si>
  <si>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</si>
  <si>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</si>
  <si>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</si>
  <si>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</si>
  <si>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</si>
  <si>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</si>
  <si>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</si>
  <si>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</si>
  <si>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</si>
  <si>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</si>
  <si>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</si>
  <si>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</si>
  <si>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</si>
  <si>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</si>
  <si>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</si>
  <si>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</si>
  <si>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</si>
  <si>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</si>
  <si>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</si>
  <si>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</si>
  <si>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</si>
  <si>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</si>
  <si>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</si>
  <si>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</si>
  <si>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</si>
  <si>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</si>
  <si>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</si>
  <si>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</si>
  <si>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</si>
  <si>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</si>
  <si>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</si>
  <si>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</si>
  <si>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</si>
  <si>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</si>
  <si>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</si>
  <si>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</si>
  <si>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</si>
  <si>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</si>
  <si>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</si>
  <si>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</si>
  <si>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</si>
  <si>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</si>
  <si>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</si>
  <si>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</si>
  <si>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</si>
  <si>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</si>
  <si>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</si>
  <si>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</si>
  <si>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</si>
  <si>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</si>
  <si>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</si>
  <si>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</si>
  <si>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</si>
  <si>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</si>
  <si>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</si>
  <si>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</si>
  <si>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</si>
  <si>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</si>
  <si>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</si>
  <si>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</si>
  <si>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</si>
  <si>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</si>
  <si>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</si>
  <si>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</si>
  <si>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</si>
  <si>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</si>
  <si>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</si>
  <si>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</si>
  <si>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</si>
  <si>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</si>
  <si>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</si>
  <si>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</si>
  <si>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</si>
  <si>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</si>
  <si>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</si>
  <si>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</si>
  <si>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</si>
  <si>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</si>
  <si>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</si>
  <si>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</si>
  <si>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</si>
  <si>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</si>
  <si>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</si>
  <si>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</si>
  <si>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</si>
  <si>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</si>
  <si>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</si>
  <si>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</si>
  <si>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</si>
  <si>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</si>
  <si>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</si>
  <si>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</si>
  <si>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</si>
  <si>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</si>
  <si>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</si>
  <si>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</si>
  <si>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</si>
  <si>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</si>
  <si>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</si>
  <si>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</si>
  <si>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</si>
  <si>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</si>
  <si>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</si>
  <si>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</si>
  <si>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</si>
  <si>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</si>
  <si>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</si>
  <si>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</si>
  <si>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</si>
  <si>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</si>
  <si>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</si>
  <si>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</si>
  <si>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</si>
  <si>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</si>
  <si>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</si>
  <si>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</si>
  <si>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</si>
  <si>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</si>
  <si>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</si>
  <si>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</si>
  <si>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</si>
  <si>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</si>
  <si>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</si>
  <si>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</si>
  <si>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</si>
  <si>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</si>
  <si>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</si>
  <si>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</si>
  <si>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</si>
  <si>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</si>
  <si>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</si>
  <si>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</si>
  <si>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</si>
  <si>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</si>
  <si>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</si>
  <si>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</si>
  <si>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</si>
  <si>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</si>
  <si>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</si>
  <si>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</si>
  <si>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</si>
  <si>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</si>
  <si>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</si>
  <si>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</si>
  <si>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</si>
  <si>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</si>
  <si>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</si>
  <si>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</si>
  <si>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</si>
  <si>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</si>
  <si>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</si>
  <si>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</si>
  <si>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</si>
  <si>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</si>
  <si>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</si>
  <si>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</si>
  <si>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</si>
  <si>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</si>
  <si>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</si>
  <si>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</si>
  <si>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</si>
  <si>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</si>
  <si>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</si>
  <si>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</si>
  <si>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</si>
  <si>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</si>
  <si>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</si>
  <si>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</si>
  <si>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</si>
  <si>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</si>
  <si>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</si>
  <si>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</si>
  <si>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</si>
  <si>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</si>
  <si>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</si>
  <si>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</si>
  <si>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</si>
  <si>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</si>
  <si>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</si>
  <si>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</si>
  <si>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</si>
  <si>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</si>
  <si>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</si>
  <si>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</si>
  <si>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</si>
  <si>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</si>
  <si>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</si>
  <si>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</si>
  <si>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</si>
  <si>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</si>
  <si>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</si>
  <si>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</si>
  <si>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</si>
  <si>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</si>
  <si>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</si>
  <si>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</si>
  <si>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</si>
  <si>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</si>
  <si>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</si>
  <si>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</si>
  <si>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</si>
  <si>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</si>
  <si>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</si>
  <si>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</si>
  <si>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</si>
  <si>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</si>
  <si>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</si>
  <si>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</si>
  <si>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</si>
  <si>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</si>
  <si>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</si>
  <si>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</si>
  <si>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</si>
  <si>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</si>
  <si>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</si>
  <si>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</si>
  <si>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</si>
  <si>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</si>
  <si>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</si>
  <si>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</si>
  <si>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</si>
  <si>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</si>
  <si>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</si>
  <si>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</si>
  <si>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</si>
  <si>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</si>
  <si>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</si>
  <si>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</si>
  <si>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</si>
  <si>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</si>
  <si>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</si>
  <si>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</si>
  <si>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</si>
  <si>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</si>
  <si>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</si>
  <si>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</si>
  <si>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</si>
  <si>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</si>
  <si>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</si>
  <si>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</si>
  <si>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</si>
  <si>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</si>
  <si>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</si>
  <si>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</si>
  <si>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</si>
  <si>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</si>
  <si>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</si>
  <si>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</si>
  <si>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</si>
  <si>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</si>
  <si>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</si>
  <si>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</si>
  <si>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</si>
  <si>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</si>
  <si>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</si>
  <si>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</si>
  <si>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</si>
  <si>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</si>
  <si>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</si>
  <si>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</si>
  <si>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</si>
  <si>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</si>
  <si>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</si>
  <si>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</si>
  <si>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</si>
  <si>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</si>
  <si>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</si>
  <si>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</si>
  <si>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</si>
  <si>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</si>
  <si>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</si>
  <si>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</si>
  <si>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</si>
  <si>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</si>
  <si>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</si>
  <si>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</si>
  <si>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</si>
  <si>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</si>
  <si>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</si>
  <si>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</si>
  <si>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</si>
  <si>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</si>
  <si>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</si>
  <si>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</si>
  <si>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</si>
  <si>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</si>
  <si>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</si>
  <si>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</si>
  <si>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</si>
  <si>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</si>
  <si>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</si>
  <si>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</si>
  <si>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</si>
  <si>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</si>
  <si>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</si>
  <si>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</si>
  <si>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</si>
  <si>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</si>
  <si>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</si>
  <si>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</si>
  <si>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</si>
  <si>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</si>
  <si>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</si>
  <si>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</si>
  <si>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</si>
  <si>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</si>
  <si>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</si>
  <si>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</si>
  <si>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</si>
  <si>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</si>
  <si>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</si>
  <si>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</si>
  <si>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</si>
  <si>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</si>
  <si>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</si>
  <si>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</si>
  <si>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</si>
  <si>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</si>
  <si>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</si>
  <si>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</si>
  <si>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</si>
  <si>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</si>
  <si>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</si>
  <si>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</si>
  <si>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</si>
  <si>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</si>
  <si>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</si>
  <si>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</si>
  <si>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</si>
  <si>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</si>
  <si>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</si>
  <si>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</si>
  <si>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</si>
  <si>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</si>
  <si>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</si>
  <si>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</si>
  <si>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</si>
  <si>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</si>
  <si>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</si>
  <si>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</si>
  <si>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</si>
  <si>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</si>
  <si>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</si>
  <si>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</si>
  <si>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</si>
  <si>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</si>
  <si>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</si>
  <si>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</si>
  <si>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</si>
  <si>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</si>
  <si>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</si>
  <si>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</si>
  <si>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</si>
  <si>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</si>
  <si>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</si>
  <si>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</si>
  <si>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</si>
  <si>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</si>
  <si>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</si>
  <si>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</si>
  <si>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</si>
  <si>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</si>
  <si>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</si>
  <si>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</si>
  <si>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</si>
  <si>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</si>
  <si>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</si>
  <si>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</si>
  <si>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</si>
  <si>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</si>
  <si>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</si>
  <si>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</si>
  <si>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</si>
  <si>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</si>
  <si>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</si>
  <si>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</si>
  <si>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</si>
  <si>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</si>
  <si>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</si>
  <si>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</si>
  <si>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</si>
  <si>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</si>
  <si>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</si>
  <si>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</si>
  <si>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</si>
  <si>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</si>
  <si>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</si>
  <si>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</si>
  <si>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</si>
  <si>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</si>
  <si>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</si>
  <si>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</si>
  <si>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</si>
  <si>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</si>
  <si>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</si>
  <si>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</si>
  <si>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</si>
  <si>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</si>
  <si>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</si>
  <si>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</si>
  <si>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</si>
  <si>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</si>
  <si>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</si>
  <si>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</si>
  <si>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</si>
  <si>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</si>
  <si>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</si>
  <si>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</si>
  <si>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</si>
  <si>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</si>
  <si>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</si>
  <si>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</si>
  <si>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</si>
  <si>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</si>
  <si>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</si>
  <si>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</si>
  <si>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</si>
  <si>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</si>
  <si>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</si>
  <si>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</si>
  <si>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</si>
  <si>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</si>
  <si>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</si>
  <si>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</si>
  <si>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</si>
  <si>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</si>
  <si>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</si>
  <si>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</si>
  <si>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</si>
  <si>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</si>
  <si>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</si>
  <si>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</si>
  <si>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</si>
  <si>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</si>
  <si>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</si>
  <si>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</si>
  <si>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</si>
  <si>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</si>
  <si>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</si>
  <si>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</si>
  <si>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</si>
  <si>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</si>
  <si>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</si>
  <si>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</si>
  <si>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</si>
  <si>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</si>
  <si>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</si>
  <si>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</si>
  <si>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</si>
  <si>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</si>
  <si>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</si>
  <si>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</si>
  <si>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</si>
  <si>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</si>
  <si>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</si>
  <si>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</si>
  <si>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</si>
  <si>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</si>
  <si>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</si>
  <si>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</si>
  <si>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</si>
  <si>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</si>
  <si>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</si>
  <si>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</si>
  <si>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</si>
  <si>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</si>
  <si>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</si>
  <si>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</si>
  <si>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</si>
  <si>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</si>
  <si>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</si>
  <si>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</si>
  <si>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</si>
  <si>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</si>
  <si>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</si>
  <si>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</si>
  <si>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</si>
  <si>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</si>
  <si>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</si>
  <si>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</si>
  <si>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</si>
  <si>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</si>
  <si>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</si>
  <si>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</si>
  <si>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</si>
  <si>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</si>
  <si>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</si>
  <si>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</si>
  <si>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</si>
  <si>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</si>
  <si>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</si>
  <si>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</si>
  <si>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</si>
  <si>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</si>
  <si>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</si>
  <si>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</si>
  <si>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</si>
  <si>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</si>
  <si>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</si>
  <si>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</si>
  <si>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</si>
  <si>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</si>
  <si>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</si>
  <si>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</si>
  <si>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</si>
  <si>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</si>
  <si>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</si>
  <si>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</si>
  <si>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</si>
  <si>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</si>
  <si>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</si>
  <si>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</si>
  <si>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</si>
  <si>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</si>
  <si>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</si>
  <si>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</si>
  <si>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</si>
  <si>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</si>
  <si>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</si>
  <si>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</si>
  <si>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</si>
  <si>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</si>
  <si>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</si>
  <si>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</si>
  <si>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</si>
  <si>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</si>
  <si>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</si>
  <si>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</si>
  <si>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</si>
  <si>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</si>
  <si>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</si>
  <si>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</si>
  <si>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</si>
  <si>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</si>
  <si>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</si>
  <si>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</si>
  <si>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</si>
  <si>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</si>
  <si>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</si>
  <si>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</si>
  <si>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</si>
  <si>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</si>
  <si>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</si>
  <si>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</si>
  <si>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</si>
  <si>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</si>
  <si>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</si>
  <si>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</si>
  <si>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</si>
  <si>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</si>
  <si>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</si>
  <si>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</si>
  <si>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</si>
  <si>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</si>
  <si>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</si>
  <si>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</si>
  <si>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</si>
  <si>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</si>
  <si>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</si>
  <si>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</si>
  <si>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</si>
  <si>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</si>
  <si>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</si>
  <si>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</si>
  <si>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</si>
  <si>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</si>
  <si>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</si>
  <si>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</si>
  <si>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</si>
  <si>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</si>
  <si>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</si>
  <si>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</si>
  <si>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</si>
  <si>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</si>
  <si>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</si>
  <si>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</si>
  <si>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</si>
  <si>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</si>
  <si>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</si>
  <si>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</si>
  <si>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</si>
  <si>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</si>
  <si>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</si>
  <si>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</si>
  <si>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</si>
  <si>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</si>
  <si>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</si>
  <si>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</si>
  <si>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</si>
  <si>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</si>
  <si>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</si>
  <si>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</si>
  <si>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</si>
  <si>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</si>
  <si>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</si>
  <si>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</si>
  <si>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</si>
  <si>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</si>
  <si>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</si>
  <si>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</si>
  <si>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</si>
  <si>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</si>
  <si>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</si>
  <si>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</si>
  <si>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</si>
  <si>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</si>
  <si>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</si>
  <si>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</si>
  <si>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</si>
  <si>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</si>
  <si>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</si>
  <si>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</si>
  <si>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</si>
  <si>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</si>
  <si>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</si>
  <si>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</si>
  <si>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</si>
  <si>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</si>
  <si>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</si>
  <si>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</si>
  <si>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</si>
  <si>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</si>
  <si>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</si>
  <si>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</si>
  <si>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</si>
  <si>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</si>
  <si>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</si>
  <si>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</si>
  <si>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</si>
  <si>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</si>
  <si>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</si>
  <si>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</si>
  <si>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</si>
  <si>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</si>
  <si>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</si>
  <si>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</si>
  <si>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</si>
  <si>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</si>
  <si>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</si>
  <si>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</si>
  <si>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</si>
  <si>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</si>
  <si>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</si>
  <si>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</si>
  <si>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</si>
  <si>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</si>
  <si>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</si>
  <si>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</si>
  <si>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</si>
  <si>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</si>
  <si>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</si>
  <si>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</si>
  <si>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</si>
  <si>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</si>
  <si>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</si>
  <si>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</si>
  <si>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</si>
  <si>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</si>
  <si>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</si>
  <si>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</si>
  <si>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</si>
  <si>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</si>
  <si>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</si>
  <si>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</si>
  <si>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</si>
  <si>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</si>
  <si>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</si>
  <si>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</si>
  <si>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</si>
  <si>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</si>
  <si>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</si>
  <si>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</si>
  <si>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</si>
  <si>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</si>
  <si>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</si>
  <si>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</si>
  <si>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</si>
  <si>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</si>
  <si>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</si>
  <si>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</si>
  <si>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</si>
  <si>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</si>
  <si>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</si>
  <si>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</si>
  <si>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</si>
  <si>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</si>
  <si>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</si>
  <si>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</si>
  <si>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</si>
  <si>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</si>
  <si>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</si>
  <si>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</si>
  <si>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</si>
  <si>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</si>
  <si>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</si>
  <si>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</si>
  <si>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</si>
  <si>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</si>
  <si>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</si>
  <si>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</si>
  <si>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</si>
  <si>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</si>
  <si>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</si>
  <si>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</si>
  <si>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</si>
  <si>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</si>
  <si>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</si>
  <si>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</si>
  <si>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</si>
  <si>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</si>
  <si>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</si>
  <si>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</si>
  <si>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</si>
  <si>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</si>
  <si>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</si>
  <si>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</si>
  <si>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</si>
  <si>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</si>
  <si>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</si>
  <si>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</si>
  <si>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</si>
  <si>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</si>
  <si>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</si>
  <si>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</si>
  <si>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</si>
  <si>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</si>
  <si>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</si>
  <si>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</si>
  <si>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</si>
  <si>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</si>
  <si>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</si>
  <si>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</si>
  <si>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</si>
  <si>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</si>
  <si>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</si>
  <si>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</si>
  <si>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</si>
  <si>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</si>
  <si>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</si>
  <si>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</si>
  <si>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</si>
  <si>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</si>
  <si>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</si>
  <si>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</si>
  <si>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</si>
  <si>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</si>
  <si>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</si>
  <si>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</si>
  <si>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</si>
  <si>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</si>
  <si>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</si>
  <si>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</si>
  <si>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</si>
  <si>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</si>
  <si>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</si>
  <si>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</si>
  <si>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</si>
  <si>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</si>
  <si>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</si>
  <si>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</si>
  <si>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</si>
  <si>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</si>
  <si>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</si>
  <si>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</si>
  <si>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</si>
  <si>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</si>
  <si>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</si>
  <si>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</si>
  <si>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</si>
  <si>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</si>
  <si>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</si>
  <si>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</si>
  <si>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</si>
  <si>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</si>
  <si>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</si>
  <si>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</si>
  <si>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</si>
  <si>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</si>
  <si>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</si>
  <si>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</si>
  <si>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</si>
  <si>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</si>
  <si>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</si>
  <si>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</si>
  <si>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</si>
  <si>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</si>
  <si>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</si>
  <si>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</si>
  <si>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</si>
  <si>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</si>
  <si>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</si>
  <si>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</si>
  <si>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</si>
  <si>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</si>
  <si>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</si>
  <si>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</si>
  <si>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</si>
  <si>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</si>
  <si>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</si>
  <si>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</si>
  <si>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</si>
  <si>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</si>
  <si>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</si>
  <si>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</si>
  <si>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</si>
  <si>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</si>
  <si>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</si>
  <si>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</si>
  <si>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</si>
  <si>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</si>
  <si>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</si>
  <si>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</si>
  <si>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</si>
  <si>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</si>
  <si>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</si>
  <si>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</si>
  <si>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</si>
  <si>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</si>
  <si>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</si>
  <si>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</si>
  <si>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</si>
  <si>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</si>
  <si>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</si>
  <si>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</si>
  <si>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</si>
  <si>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</si>
  <si>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</si>
  <si>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</si>
  <si>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</si>
  <si>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</si>
  <si>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</si>
  <si>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</si>
  <si>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</si>
  <si>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</si>
  <si>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</si>
  <si>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</si>
  <si>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</si>
  <si>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</si>
  <si>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</si>
  <si>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</si>
  <si>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</si>
  <si>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</si>
  <si>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</si>
  <si>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</si>
  <si>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</si>
  <si>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</si>
  <si>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</si>
  <si>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</si>
  <si>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</si>
  <si>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</si>
  <si>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</si>
  <si>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</si>
  <si>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</si>
  <si>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</si>
  <si>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</si>
  <si>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</si>
  <si>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</si>
  <si>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</si>
  <si>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</si>
  <si>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</si>
  <si>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</si>
  <si>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</si>
  <si>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</si>
  <si>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</si>
  <si>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</si>
  <si>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</si>
  <si>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</si>
  <si>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</si>
  <si>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</si>
  <si>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</si>
  <si>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</si>
  <si>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</si>
  <si>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</si>
  <si>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</si>
  <si>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</si>
  <si>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</si>
  <si>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</si>
  <si>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</si>
  <si>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</si>
  <si>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</si>
  <si>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</si>
  <si>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</si>
  <si>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</si>
  <si>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</si>
  <si>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</si>
  <si>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</si>
  <si>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</si>
  <si>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</si>
  <si>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</si>
  <si>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</si>
  <si>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</si>
  <si>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</si>
  <si>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</si>
  <si>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</si>
  <si>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</si>
  <si>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</si>
  <si>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</si>
  <si>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</si>
  <si>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</si>
  <si>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</si>
  <si>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</si>
  <si>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</si>
  <si>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</si>
  <si>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</si>
  <si>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</si>
  <si>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</si>
  <si>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</si>
  <si>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</si>
  <si>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</si>
  <si>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</si>
  <si>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</si>
  <si>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</si>
  <si>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</si>
  <si>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</si>
  <si>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</si>
  <si>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</si>
  <si>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</si>
  <si>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</si>
  <si>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</si>
  <si>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</si>
  <si>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</si>
  <si>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</si>
  <si>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</si>
  <si>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</si>
  <si>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</si>
  <si>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</si>
  <si>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</si>
  <si>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</si>
  <si>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</si>
  <si>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</si>
  <si>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</si>
  <si>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</si>
  <si>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</si>
  <si>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</si>
  <si>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</si>
  <si>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</si>
  <si>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</si>
  <si>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</si>
  <si>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</si>
  <si>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</si>
  <si>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</si>
  <si>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</si>
  <si>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</si>
  <si>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</si>
  <si>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</si>
  <si>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</si>
  <si>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</si>
  <si>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</si>
  <si>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</si>
  <si>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</si>
  <si>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</si>
  <si>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</si>
  <si>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</si>
  <si>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</si>
  <si>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</si>
  <si>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</si>
  <si>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</si>
  <si>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</si>
  <si>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</si>
  <si>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</si>
  <si>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</si>
  <si>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</si>
  <si>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</si>
  <si>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</si>
  <si>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</si>
  <si>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</si>
  <si>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</si>
  <si>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</si>
  <si>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</si>
  <si>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</si>
  <si>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</si>
  <si>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</si>
  <si>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</si>
  <si>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</si>
  <si>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</si>
  <si>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</si>
  <si>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</si>
  <si>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</si>
  <si>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</si>
  <si>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</si>
  <si>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</si>
  <si>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</si>
  <si>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</si>
  <si>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</si>
  <si>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</si>
  <si>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</si>
  <si>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</si>
  <si>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</si>
  <si>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</si>
  <si>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</si>
  <si>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</si>
  <si>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</si>
  <si>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</si>
  <si>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</si>
  <si>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</si>
  <si>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</si>
  <si>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</si>
  <si>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</si>
  <si>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</si>
  <si>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</si>
  <si>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</si>
  <si>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</si>
  <si>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</si>
  <si>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</si>
  <si>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</si>
  <si>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</si>
  <si>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</si>
  <si>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</si>
  <si>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</si>
  <si>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</si>
  <si>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</si>
  <si>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</si>
  <si>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</si>
  <si>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</si>
  <si>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</si>
  <si>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</si>
  <si>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</si>
  <si>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</si>
  <si>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</si>
  <si>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</si>
  <si>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</si>
  <si>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</si>
  <si>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</si>
  <si>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</si>
  <si>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</si>
  <si>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</si>
  <si>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</si>
  <si>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</si>
  <si>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</si>
  <si>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</si>
  <si>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</si>
  <si>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</si>
  <si>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</si>
  <si>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</si>
  <si>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</si>
  <si>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</si>
  <si>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</si>
  <si>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</si>
  <si>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</si>
  <si>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</si>
  <si>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</si>
  <si>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</si>
  <si>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</si>
  <si>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</si>
  <si>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</si>
  <si>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</si>
  <si>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</si>
  <si>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</si>
  <si>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</si>
  <si>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</si>
  <si>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</si>
  <si>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</si>
  <si>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</si>
  <si>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</si>
  <si>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</si>
  <si>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</si>
  <si>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</si>
  <si>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</si>
  <si>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</si>
  <si>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</si>
  <si>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</si>
  <si>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</si>
  <si>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</si>
  <si>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</si>
  <si>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</si>
  <si>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</si>
  <si>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</si>
  <si>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</si>
  <si>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</si>
  <si>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</si>
  <si>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</si>
  <si>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</si>
  <si>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</si>
  <si>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</si>
  <si>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</si>
  <si>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</si>
  <si>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</si>
  <si>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</si>
  <si>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</si>
  <si>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</si>
  <si>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</si>
  <si>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</si>
  <si>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</si>
  <si>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</si>
  <si>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</si>
  <si>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</si>
  <si>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</si>
  <si>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</si>
  <si>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</si>
  <si>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</si>
  <si>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</si>
  <si>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</si>
  <si>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</si>
  <si>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</si>
  <si>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</si>
  <si>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</si>
  <si>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</si>
  <si>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</si>
  <si>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</si>
  <si>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</si>
  <si>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</si>
  <si>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</si>
  <si>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</si>
  <si>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</si>
  <si>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</si>
  <si>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</si>
  <si>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</si>
  <si>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</si>
  <si>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</si>
  <si>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</si>
  <si>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</si>
  <si>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</si>
  <si>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</si>
  <si>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</si>
  <si>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</si>
  <si>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</si>
  <si>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</si>
  <si>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</si>
  <si>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</si>
  <si>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</si>
  <si>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</si>
  <si>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</si>
  <si>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</si>
  <si>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</si>
  <si>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</si>
  <si>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</si>
  <si>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</si>
  <si>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</si>
  <si>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</si>
  <si>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</si>
  <si>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</si>
  <si>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</si>
  <si>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</si>
  <si>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</si>
  <si>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</si>
  <si>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</si>
  <si>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</si>
  <si>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</si>
  <si>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</si>
  <si>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</si>
  <si>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</si>
  <si>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</si>
  <si>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</si>
  <si>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</si>
  <si>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</si>
  <si>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</si>
  <si>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</si>
  <si>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</si>
  <si>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</si>
  <si>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</si>
  <si>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</si>
  <si>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</si>
  <si>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</si>
  <si>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</si>
  <si>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</si>
  <si>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</si>
  <si>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</si>
  <si>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</si>
  <si>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</si>
  <si>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</si>
  <si>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</si>
  <si>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</si>
  <si>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</si>
  <si>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</si>
  <si>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</si>
  <si>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</si>
  <si>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</si>
  <si>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</si>
  <si>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</si>
  <si>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</si>
  <si>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</si>
  <si>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</si>
  <si>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</si>
  <si>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</si>
  <si>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</si>
  <si>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</si>
  <si>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</si>
  <si>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</si>
  <si>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</si>
  <si>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</si>
  <si>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</si>
  <si>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</si>
  <si>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</si>
  <si>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</si>
  <si>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</si>
  <si>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</si>
  <si>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</si>
  <si>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</si>
  <si>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</si>
  <si>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</si>
  <si>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</si>
  <si>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</si>
  <si>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</si>
  <si>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</si>
  <si>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</si>
  <si>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</si>
  <si>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</si>
  <si>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</si>
  <si>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</si>
  <si>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</si>
  <si>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</si>
  <si>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</si>
  <si>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</si>
  <si>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</si>
  <si>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</si>
  <si>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</si>
  <si>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</si>
  <si>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</si>
  <si>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</si>
  <si>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</si>
  <si>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</si>
  <si>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</si>
  <si>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</si>
  <si>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</si>
  <si>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</si>
  <si>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</si>
  <si>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</si>
  <si>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</si>
  <si>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</si>
  <si>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</si>
  <si>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</si>
  <si>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</si>
  <si>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</si>
  <si>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</si>
  <si>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</si>
  <si>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</si>
  <si>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</si>
  <si>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</si>
  <si>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</si>
  <si>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</si>
  <si>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</si>
  <si>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</si>
  <si>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</si>
  <si>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</si>
  <si>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</si>
  <si>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</si>
  <si>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</si>
  <si>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</si>
  <si>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</si>
  <si>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</si>
  <si>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</si>
  <si>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</si>
  <si>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</si>
  <si>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</si>
  <si>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</si>
  <si>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</si>
  <si>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</si>
  <si>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</si>
  <si>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</si>
  <si>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</si>
  <si>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</si>
  <si>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</si>
  <si>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</si>
  <si>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</si>
  <si>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</si>
  <si>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</si>
  <si>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</si>
  <si>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</si>
  <si>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</si>
  <si>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</si>
  <si>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</si>
  <si>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</si>
  <si>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</si>
  <si>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</si>
  <si>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</si>
  <si>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</si>
  <si>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</si>
  <si>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</si>
  <si>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</si>
  <si>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</si>
  <si>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</si>
  <si>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</si>
  <si>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</si>
  <si>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</si>
  <si>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</si>
  <si>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</si>
  <si>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</si>
  <si>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</si>
  <si>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</si>
  <si>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</si>
  <si>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</si>
  <si>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</si>
  <si>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</si>
  <si>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</si>
  <si>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</si>
  <si>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</si>
  <si>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</si>
  <si>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</si>
  <si>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</si>
  <si>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</si>
  <si>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</si>
  <si>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</si>
  <si>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</si>
  <si>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</si>
  <si>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</si>
  <si>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</si>
  <si>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</si>
  <si>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</si>
  <si>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</si>
  <si>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</si>
  <si>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</si>
  <si>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</si>
  <si>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</si>
  <si>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</si>
  <si>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</si>
  <si>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</si>
  <si>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</si>
  <si>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</si>
  <si>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</si>
  <si>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</si>
  <si>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</si>
  <si>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</si>
  <si>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</si>
  <si>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</si>
  <si>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</si>
  <si>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</si>
  <si>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</si>
  <si>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</si>
  <si>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</si>
  <si>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</si>
  <si>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</si>
  <si>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</si>
  <si>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</si>
  <si>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</si>
  <si>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</si>
  <si>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</si>
  <si>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</si>
  <si>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</si>
  <si>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</si>
  <si>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</si>
  <si>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</si>
  <si>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</si>
  <si>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</si>
  <si>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</si>
  <si>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</si>
  <si>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</si>
  <si>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</si>
  <si>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</si>
  <si>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</si>
  <si>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</si>
  <si>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</si>
  <si>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</si>
  <si>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</si>
  <si>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</si>
  <si>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</si>
  <si>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</si>
  <si>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</si>
  <si>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</si>
  <si>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</si>
  <si>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</si>
  <si>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</si>
  <si>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</si>
  <si>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</si>
  <si>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</si>
  <si>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</si>
  <si>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</si>
  <si>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</si>
  <si>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</si>
  <si>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</si>
  <si>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</si>
  <si>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</si>
  <si>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</si>
  <si>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</si>
  <si>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</si>
  <si>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</si>
  <si>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</si>
  <si>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</si>
  <si>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</si>
  <si>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</si>
  <si>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</si>
  <si>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</si>
  <si>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</si>
  <si>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</si>
  <si>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</si>
  <si>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</si>
  <si>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</si>
  <si>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</si>
  <si>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</si>
  <si>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</si>
  <si>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</si>
  <si>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</si>
  <si>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</si>
  <si>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</si>
  <si>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</si>
  <si>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</si>
  <si>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</si>
  <si>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</si>
  <si>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</si>
  <si>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</si>
  <si>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</si>
  <si>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</si>
  <si>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</si>
  <si>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</si>
  <si>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</si>
  <si>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</si>
  <si>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</si>
  <si>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</si>
  <si>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</si>
  <si>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</si>
  <si>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</si>
  <si>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</si>
  <si>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</si>
  <si>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</si>
  <si>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</si>
  <si>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</si>
  <si>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</si>
  <si>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</si>
  <si>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</si>
  <si>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</si>
  <si>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</si>
  <si>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</si>
  <si>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</si>
  <si>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</si>
  <si>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</si>
  <si>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</si>
  <si>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</si>
  <si>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</si>
  <si>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</si>
  <si>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</si>
  <si>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</si>
  <si>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</si>
  <si>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</si>
  <si>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</si>
  <si>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</si>
  <si>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</si>
  <si>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</si>
  <si>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</si>
  <si>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</si>
  <si>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</si>
  <si>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</si>
  <si>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</si>
  <si>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</si>
  <si>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</si>
  <si>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</si>
  <si>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</si>
  <si>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</si>
  <si>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</si>
  <si>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</si>
  <si>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</si>
  <si>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</si>
  <si>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</si>
  <si>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</si>
  <si>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</si>
  <si>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</si>
  <si>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</si>
  <si>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</si>
  <si>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</si>
  <si>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</si>
  <si>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</si>
  <si>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</si>
  <si>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</si>
  <si>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</si>
  <si>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</si>
  <si>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</si>
  <si>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</si>
  <si>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</si>
  <si>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</si>
  <si>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</si>
  <si>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</si>
  <si>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</si>
  <si>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</si>
  <si>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</si>
  <si>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</si>
  <si>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</si>
  <si>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</si>
  <si>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</si>
  <si>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</si>
  <si>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</si>
  <si>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</si>
  <si>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</si>
  <si>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</si>
  <si>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</si>
  <si>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</si>
  <si>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</si>
  <si>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</si>
  <si>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</si>
  <si>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</si>
  <si>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</si>
  <si>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</si>
  <si>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</si>
  <si>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</si>
  <si>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</si>
  <si>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</si>
  <si>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</si>
  <si>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</si>
  <si>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</si>
  <si>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</si>
  <si>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</si>
  <si>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</si>
  <si>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</si>
  <si>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</si>
  <si>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</si>
  <si>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</si>
  <si>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</si>
  <si>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</si>
  <si>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</si>
  <si>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</si>
  <si>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</si>
  <si>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</si>
  <si>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</si>
  <si>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</si>
  <si>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</si>
  <si>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</si>
  <si>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</si>
  <si>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</si>
  <si>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</si>
  <si>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</si>
  <si>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</si>
  <si>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</si>
  <si>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</si>
  <si>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</si>
  <si>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</si>
  <si>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</si>
  <si>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</si>
  <si>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</si>
  <si>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</si>
  <si>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</si>
  <si>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</si>
  <si>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</si>
  <si>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</si>
  <si>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</si>
  <si>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</si>
  <si>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</si>
  <si>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</si>
  <si>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</si>
  <si>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</si>
  <si>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</si>
  <si>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</si>
  <si>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</si>
  <si>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</si>
  <si>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</si>
  <si>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</si>
  <si>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</si>
  <si>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</si>
  <si>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</si>
  <si>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</si>
  <si>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</si>
  <si>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</si>
  <si>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</si>
  <si>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</si>
  <si>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</si>
  <si>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</si>
  <si>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</si>
  <si>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</si>
  <si>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</si>
  <si>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</si>
  <si>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</si>
  <si>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</si>
  <si>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</si>
  <si>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</si>
  <si>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</si>
  <si>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</si>
  <si>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</si>
  <si>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</si>
  <si>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</si>
  <si>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</si>
  <si>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</si>
  <si>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</si>
  <si>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</si>
  <si>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</si>
  <si>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</si>
  <si>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</si>
  <si>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</si>
  <si>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</si>
  <si>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</si>
  <si>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</si>
  <si>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</si>
  <si>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</si>
  <si>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</si>
  <si>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</si>
  <si>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</si>
  <si>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</si>
  <si>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</si>
  <si>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</si>
  <si>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</si>
  <si>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</si>
  <si>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</si>
  <si>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</si>
  <si>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</si>
  <si>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</si>
  <si>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</si>
  <si>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</si>
  <si>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</si>
  <si>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</si>
  <si>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</si>
  <si>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</si>
  <si>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</si>
  <si>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</si>
  <si>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</si>
  <si>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</si>
  <si>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</si>
  <si>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</si>
  <si>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</si>
  <si>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</si>
  <si>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</si>
  <si>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</si>
  <si>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</si>
  <si>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</si>
  <si>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</si>
  <si>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</si>
  <si>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</si>
  <si>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</si>
  <si>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</si>
  <si>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</si>
  <si>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</si>
  <si>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</si>
  <si>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</si>
  <si>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</si>
  <si>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</si>
  <si>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</si>
  <si>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</si>
  <si>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</si>
  <si>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</si>
  <si>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</si>
  <si>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</si>
  <si>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</si>
  <si>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</si>
  <si>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</si>
  <si>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</si>
  <si>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</si>
  <si>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</si>
  <si>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</si>
  <si>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</si>
  <si>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</si>
  <si>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</si>
  <si>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</si>
  <si>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</si>
  <si>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</si>
  <si>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</si>
  <si>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</si>
  <si>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</si>
  <si>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</si>
  <si>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</si>
  <si>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</si>
  <si>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</si>
  <si>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</si>
  <si>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</si>
  <si>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</si>
  <si>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</si>
  <si>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</si>
  <si>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</si>
  <si>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</si>
  <si>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</si>
  <si>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</si>
  <si>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</si>
  <si>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</si>
  <si>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</si>
  <si>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</si>
  <si>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</si>
  <si>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</si>
  <si>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</si>
  <si>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</si>
  <si>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</si>
  <si>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</si>
  <si>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</si>
  <si>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</si>
  <si>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</si>
  <si>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</si>
  <si>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</si>
  <si>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</si>
  <si>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</si>
  <si>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</si>
  <si>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</si>
  <si>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</si>
  <si>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</si>
  <si>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</si>
  <si>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</si>
  <si>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</si>
  <si>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</si>
  <si>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</si>
  <si>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</si>
  <si>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</si>
  <si>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</si>
  <si>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</si>
  <si>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</si>
  <si>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</si>
  <si>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</si>
  <si>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</si>
  <si>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</si>
  <si>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</si>
  <si>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</si>
  <si>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</si>
  <si>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</si>
  <si>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</si>
  <si>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</si>
  <si>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</si>
  <si>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</si>
  <si>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</si>
  <si>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</si>
  <si>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</si>
  <si>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</si>
  <si>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</si>
  <si>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</si>
  <si>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</si>
  <si>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</si>
  <si>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</si>
  <si>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</si>
  <si>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</si>
  <si>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</si>
  <si>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</si>
  <si>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</si>
  <si>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</si>
  <si>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</si>
  <si>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</si>
  <si>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</si>
  <si>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</si>
  <si>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</si>
  <si>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</si>
  <si>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</si>
  <si>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</si>
  <si>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</si>
  <si>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</si>
  <si>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</si>
  <si>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</si>
  <si>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</si>
  <si>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</si>
  <si>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</si>
  <si>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</si>
  <si>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</si>
  <si>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</si>
  <si>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</si>
  <si>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</si>
  <si>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</si>
  <si>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</si>
  <si>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</si>
  <si>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</si>
  <si>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</si>
  <si>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</si>
  <si>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</si>
  <si>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</si>
  <si>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</si>
  <si>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</si>
  <si>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</si>
  <si>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</si>
  <si>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</si>
  <si>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</si>
  <si>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</si>
  <si>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</si>
  <si>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</si>
  <si>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</si>
  <si>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</si>
  <si>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</si>
  <si>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</si>
  <si>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</si>
  <si>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</si>
  <si>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</si>
  <si>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</si>
  <si>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</si>
  <si>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</si>
  <si>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</si>
  <si>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</si>
  <si>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</si>
  <si>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</si>
  <si>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</si>
  <si>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</si>
  <si>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</si>
  <si>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</si>
  <si>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</si>
  <si>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</si>
  <si>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</si>
  <si>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</si>
  <si>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</si>
  <si>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</si>
  <si>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</si>
  <si>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</si>
  <si>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</si>
  <si>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</si>
  <si>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</si>
  <si>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</si>
  <si>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</si>
  <si>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</si>
  <si>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</si>
  <si>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</si>
  <si>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</si>
  <si>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</si>
  <si>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</si>
  <si>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</si>
  <si>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</si>
  <si>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</si>
  <si>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</si>
  <si>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</si>
  <si>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</si>
  <si>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</si>
  <si>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</si>
  <si>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</si>
  <si>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</si>
  <si>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</si>
  <si>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</si>
  <si>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</si>
  <si>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</si>
  <si>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</si>
  <si>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</si>
  <si>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</si>
  <si>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</si>
  <si>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</si>
  <si>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</si>
  <si>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</si>
  <si>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</si>
  <si>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</si>
  <si>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</si>
  <si>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</si>
  <si>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</si>
  <si>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</si>
  <si>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</si>
  <si>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</si>
  <si>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</si>
  <si>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</si>
  <si>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</si>
  <si>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</si>
  <si>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</si>
  <si>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</si>
  <si>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</si>
  <si>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</si>
  <si>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</si>
  <si>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</si>
  <si>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</si>
  <si>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</si>
  <si>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</si>
  <si>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</si>
  <si>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</si>
  <si>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</si>
  <si>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</si>
  <si>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</si>
  <si>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</si>
  <si>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</si>
  <si>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</si>
  <si>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</si>
  <si>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</si>
  <si>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</si>
  <si>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</si>
  <si>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</si>
  <si>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</si>
  <si>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</si>
  <si>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</si>
  <si>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</si>
  <si>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</si>
  <si>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</si>
  <si>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</si>
  <si>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</si>
  <si>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</si>
  <si>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</si>
  <si>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</si>
  <si>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</si>
  <si>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</si>
  <si>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</si>
  <si>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</si>
  <si>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</si>
  <si>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</si>
  <si>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</si>
  <si>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</si>
  <si>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</si>
  <si>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</si>
  <si>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</si>
  <si>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</si>
  <si>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</si>
  <si>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</si>
  <si>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</si>
  <si>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</si>
  <si>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</si>
  <si>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</si>
  <si>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</si>
  <si>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</si>
  <si>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</si>
  <si>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</si>
  <si>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</si>
  <si>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</si>
  <si>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</si>
  <si>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</si>
  <si>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</si>
  <si>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</si>
  <si>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</si>
  <si>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</si>
  <si>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</si>
  <si>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</si>
  <si>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</si>
  <si>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</si>
  <si>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</si>
  <si>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</si>
  <si>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</si>
  <si>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</si>
  <si>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</si>
  <si>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</si>
  <si>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</si>
  <si>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</si>
  <si>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</si>
  <si>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</si>
  <si>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</si>
  <si>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</si>
  <si>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</si>
  <si>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</si>
  <si>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</si>
  <si>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</si>
  <si>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</si>
  <si>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</si>
  <si>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</si>
  <si>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</si>
  <si>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</si>
  <si>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</si>
  <si>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</si>
  <si>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</si>
  <si>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</si>
  <si>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</si>
  <si>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</si>
  <si>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</si>
  <si>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</si>
  <si>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</si>
  <si>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</si>
  <si>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</si>
  <si>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</si>
  <si>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</si>
  <si>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</si>
  <si>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</si>
  <si>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</si>
  <si>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</si>
  <si>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</si>
  <si>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</si>
  <si>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</si>
  <si>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</si>
  <si>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</si>
  <si>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</si>
  <si>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</si>
  <si>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</si>
  <si>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</si>
  <si>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</si>
  <si>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</si>
  <si>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</si>
  <si>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</si>
  <si>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</si>
  <si>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</si>
  <si>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</si>
  <si>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</si>
  <si>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</si>
  <si>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</si>
  <si>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</si>
  <si>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</si>
  <si>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</si>
  <si>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</si>
  <si>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</si>
  <si>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</si>
  <si>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</si>
  <si>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</si>
  <si>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</si>
  <si>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</si>
  <si>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</si>
  <si>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</si>
  <si>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</si>
  <si>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</si>
  <si>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</si>
  <si>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</si>
  <si>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</si>
  <si>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</si>
  <si>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</si>
  <si>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</si>
  <si>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</si>
  <si>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</si>
  <si>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</si>
  <si>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</si>
  <si>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</si>
  <si>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</si>
  <si>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</si>
  <si>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</si>
  <si>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</si>
  <si>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</si>
  <si>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</si>
  <si>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</si>
  <si>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</si>
  <si>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</si>
  <si>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</si>
  <si>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</si>
  <si>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</si>
  <si>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</si>
  <si>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</si>
  <si>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</si>
  <si>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</si>
  <si>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</si>
  <si>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</si>
  <si>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</si>
  <si>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</si>
  <si>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</si>
  <si>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</si>
  <si>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</si>
  <si>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</si>
  <si>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</si>
  <si>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</si>
  <si>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</si>
  <si>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</si>
  <si>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</si>
  <si>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</si>
  <si>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</si>
  <si>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</si>
  <si>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</si>
  <si>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</si>
  <si>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</si>
  <si>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</si>
  <si>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</si>
  <si>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</si>
  <si>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</si>
  <si>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</si>
  <si>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</si>
  <si>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</si>
  <si>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</si>
  <si>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</si>
  <si>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</si>
  <si>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</si>
  <si>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</si>
  <si>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</si>
  <si>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</si>
  <si>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</si>
  <si>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</si>
  <si>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</si>
  <si>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</si>
  <si>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</si>
  <si>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</si>
  <si>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</si>
  <si>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</si>
  <si>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</si>
  <si>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</si>
  <si>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</si>
  <si>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</si>
  <si>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</si>
  <si>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</si>
  <si>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</si>
  <si>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</si>
  <si>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</si>
  <si>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</si>
  <si>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</si>
  <si>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</si>
  <si>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</si>
  <si>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</si>
  <si>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</si>
  <si>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</si>
  <si>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</si>
  <si>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</si>
  <si>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</si>
  <si>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</si>
  <si>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</si>
  <si>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</si>
  <si>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</si>
  <si>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</si>
  <si>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</si>
  <si>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</si>
  <si>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</si>
  <si>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</si>
  <si>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</si>
  <si>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</si>
  <si>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</si>
  <si>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</si>
  <si>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</si>
  <si>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</si>
  <si>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</si>
  <si>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</si>
  <si>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</si>
  <si>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</si>
  <si>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</si>
  <si>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</si>
  <si>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</si>
  <si>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</si>
  <si>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</si>
  <si>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</si>
  <si>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</si>
  <si>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</si>
  <si>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</si>
  <si>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</si>
  <si>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</si>
  <si>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</si>
  <si>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</si>
  <si>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</si>
  <si>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</si>
  <si>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</si>
  <si>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</si>
  <si>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</si>
  <si>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</si>
  <si>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</si>
  <si>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</si>
  <si>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</si>
  <si>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</si>
  <si>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</si>
  <si>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</si>
  <si>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</si>
  <si>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</si>
  <si>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</si>
  <si>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</si>
  <si>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</si>
  <si>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</si>
  <si>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</si>
  <si>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</si>
  <si>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</si>
  <si>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</si>
  <si>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</si>
  <si>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</si>
  <si>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</si>
  <si>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</si>
  <si>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</si>
  <si>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</si>
  <si>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</si>
  <si>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</si>
  <si>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</si>
  <si>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</si>
  <si>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</si>
  <si>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</si>
  <si>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</si>
  <si>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</si>
  <si>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</si>
  <si>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</si>
  <si>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</si>
  <si>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</si>
  <si>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</si>
  <si>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</si>
  <si>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</si>
  <si>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</si>
  <si>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</si>
  <si>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</si>
  <si>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</si>
  <si>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</si>
  <si>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</si>
  <si>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</si>
  <si>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</si>
  <si>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</si>
  <si>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</si>
  <si>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</si>
  <si>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</si>
  <si>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</si>
  <si>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</si>
  <si>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</si>
  <si>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</si>
  <si>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</si>
  <si>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</si>
  <si>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</si>
  <si>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</si>
  <si>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</si>
  <si>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</si>
  <si>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</si>
  <si>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</si>
  <si>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</si>
  <si>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</si>
  <si>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</si>
  <si>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</si>
  <si>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</si>
  <si>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</si>
  <si>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</si>
  <si>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</si>
  <si>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</si>
  <si>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</si>
  <si>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</si>
  <si>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</si>
  <si>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</si>
  <si>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</si>
  <si>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</si>
  <si>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</si>
  <si>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</si>
  <si>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</si>
  <si>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</si>
  <si>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</si>
  <si>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</si>
  <si>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</si>
  <si>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</si>
  <si>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</si>
  <si>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</si>
  <si>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</si>
  <si>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</si>
  <si>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</si>
  <si>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</si>
  <si>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</si>
  <si>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</si>
  <si>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</si>
  <si>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</si>
  <si>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</si>
  <si>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</si>
  <si>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</si>
  <si>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</si>
  <si>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</si>
  <si>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</si>
  <si>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</si>
  <si>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</si>
  <si>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</si>
  <si>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</si>
  <si>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</si>
  <si>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</si>
  <si>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</si>
  <si>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</si>
  <si>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</si>
  <si>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</si>
  <si>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</si>
  <si>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</si>
  <si>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</si>
  <si>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</si>
  <si>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</si>
  <si>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</si>
  <si>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</si>
  <si>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</si>
  <si>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</si>
  <si>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</si>
  <si>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</si>
  <si>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</si>
  <si>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</si>
  <si>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</si>
  <si>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</si>
  <si>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</si>
  <si>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</si>
  <si>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</si>
  <si>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</si>
  <si>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</si>
  <si>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</si>
  <si>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</si>
  <si>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</si>
  <si>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</si>
  <si>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</si>
  <si>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</si>
  <si>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</si>
  <si>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</si>
  <si>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</si>
  <si>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</si>
  <si>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</si>
  <si>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</si>
  <si>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</si>
  <si>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</si>
  <si>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</si>
  <si>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</si>
  <si>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</si>
  <si>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</si>
  <si>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</si>
  <si>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</si>
  <si>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</si>
  <si>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</si>
  <si>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</si>
  <si>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</si>
  <si>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</si>
  <si>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</si>
  <si>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</si>
  <si>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</si>
  <si>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</si>
  <si>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</si>
  <si>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</si>
  <si>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</si>
  <si>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</si>
  <si>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</si>
  <si>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</si>
  <si>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</si>
  <si>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</si>
  <si>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</si>
  <si>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</si>
  <si>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</si>
  <si>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</si>
  <si>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</si>
  <si>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</si>
  <si>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</si>
  <si>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</si>
  <si>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</si>
  <si>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</si>
  <si>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</si>
  <si>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</si>
  <si>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</si>
  <si>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</si>
  <si>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</si>
  <si>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</si>
  <si>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</si>
  <si>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</si>
  <si>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</si>
  <si>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</si>
  <si>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</si>
  <si>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</si>
  <si>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</si>
  <si>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</si>
  <si>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</si>
  <si>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</si>
  <si>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</si>
  <si>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</si>
  <si>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</si>
  <si>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</si>
  <si>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</si>
  <si>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</si>
  <si>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</si>
  <si>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</si>
  <si>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</si>
  <si>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</si>
  <si>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</si>
  <si>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</si>
  <si>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</si>
  <si>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</si>
  <si>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</si>
  <si>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</si>
  <si>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</si>
  <si>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</si>
  <si>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</si>
  <si>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</si>
  <si>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</si>
  <si>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</si>
  <si>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</si>
  <si>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</si>
  <si>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</si>
  <si>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</si>
  <si>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</si>
  <si>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</si>
  <si>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</si>
  <si>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</si>
  <si>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</si>
  <si>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</si>
  <si>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</si>
  <si>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</si>
  <si>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</si>
  <si>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</si>
  <si>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</si>
  <si>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</si>
  <si>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</si>
  <si>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</si>
  <si>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</si>
  <si>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</si>
  <si>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</si>
  <si>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</si>
  <si>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</si>
  <si>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</si>
  <si>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</si>
  <si>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</si>
  <si>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</si>
  <si>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</si>
  <si>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</si>
  <si>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</si>
  <si>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</si>
  <si>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</si>
  <si>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</si>
  <si>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</si>
  <si>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</si>
  <si>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</si>
  <si>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</si>
  <si>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</si>
  <si>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</si>
  <si>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</si>
  <si>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</si>
  <si>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</si>
  <si>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</si>
  <si>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</si>
  <si>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</si>
  <si>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</si>
  <si>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</si>
  <si>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</si>
  <si>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</si>
  <si>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</si>
  <si>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</si>
  <si>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</si>
  <si>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</si>
  <si>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</si>
  <si>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</si>
  <si>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</si>
  <si>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</si>
  <si>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</si>
  <si>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</si>
  <si>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</si>
  <si>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</si>
  <si>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</si>
  <si>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</si>
  <si>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</si>
  <si>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</si>
  <si>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</si>
  <si>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</si>
  <si>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</si>
  <si>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</si>
  <si>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</si>
  <si>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</si>
  <si>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</si>
  <si>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</si>
  <si>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</si>
  <si>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</si>
  <si>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</si>
  <si>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</si>
  <si>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</si>
  <si>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</si>
  <si>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</si>
  <si>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</si>
  <si>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</si>
  <si>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</si>
  <si>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</si>
  <si>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</si>
  <si>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</si>
  <si>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</si>
  <si>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</si>
  <si>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</si>
  <si>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</si>
  <si>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</si>
  <si>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</si>
  <si>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</si>
  <si>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</si>
  <si>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</si>
  <si>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</si>
  <si>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</si>
  <si>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</si>
  <si>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</si>
  <si>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</si>
  <si>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</si>
  <si>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</si>
  <si>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</si>
  <si>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</si>
  <si>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</si>
  <si>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</si>
  <si>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</si>
  <si>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</si>
  <si>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</si>
  <si>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</si>
  <si>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</si>
  <si>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</si>
  <si>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</si>
  <si>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</si>
  <si>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</si>
  <si>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</si>
  <si>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</si>
  <si>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</si>
  <si>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</si>
  <si>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</si>
  <si>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</si>
  <si>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</si>
  <si>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</si>
  <si>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</si>
  <si>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</si>
  <si>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</si>
  <si>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</si>
  <si>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</si>
  <si>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</si>
  <si>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</si>
  <si>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</si>
  <si>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</si>
  <si>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</si>
  <si>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</si>
  <si>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</si>
  <si>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</si>
  <si>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</si>
  <si>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</si>
  <si>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</si>
  <si>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</si>
  <si>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</si>
  <si>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</si>
  <si>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</si>
  <si>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</si>
  <si>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</si>
  <si>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</si>
  <si>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</si>
  <si>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</si>
  <si>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</si>
  <si>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</si>
  <si>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</si>
  <si>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</si>
  <si>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</si>
  <si>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</si>
  <si>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</si>
  <si>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</si>
  <si>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</si>
  <si>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</si>
  <si>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</si>
  <si>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</si>
  <si>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</si>
  <si>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</si>
  <si>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</si>
  <si>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</si>
  <si>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</si>
  <si>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</si>
  <si>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</si>
  <si>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</si>
  <si>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</si>
  <si>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</si>
  <si>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</si>
  <si>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</si>
  <si>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</si>
  <si>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</si>
  <si>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</si>
  <si>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</si>
  <si>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</si>
  <si>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</si>
  <si>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</si>
  <si>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</si>
  <si>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</si>
  <si>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</si>
  <si>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</si>
  <si>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</si>
  <si>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</si>
  <si>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</si>
  <si>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</si>
  <si>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</si>
  <si>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</si>
  <si>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</si>
  <si>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</si>
  <si>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</si>
  <si>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</si>
  <si>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</si>
  <si>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</si>
  <si>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</si>
  <si>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</si>
  <si>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</si>
  <si>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</si>
  <si>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</si>
  <si>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</si>
  <si>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</si>
  <si>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</si>
  <si>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</si>
  <si>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</si>
  <si>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</si>
  <si>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</si>
  <si>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</si>
  <si>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</si>
  <si>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</si>
  <si>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</si>
  <si>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</si>
  <si>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</si>
  <si>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</si>
  <si>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</si>
  <si>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</si>
  <si>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</si>
  <si>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</si>
  <si>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</si>
  <si>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</si>
  <si>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</si>
  <si>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</si>
  <si>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</si>
  <si>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</si>
  <si>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</si>
  <si>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</si>
  <si>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</si>
  <si>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</si>
  <si>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</si>
  <si>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</si>
  <si>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</si>
  <si>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</si>
  <si>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</si>
  <si>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</si>
  <si>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</si>
  <si>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</si>
  <si>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</si>
  <si>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</si>
  <si>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</si>
  <si>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</si>
  <si>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</si>
  <si>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</si>
  <si>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</si>
  <si>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</si>
  <si>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</si>
  <si>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</si>
  <si>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</si>
  <si>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</si>
  <si>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</si>
  <si>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</si>
  <si>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</si>
  <si>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</si>
  <si>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</si>
  <si>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</si>
  <si>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</si>
  <si>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</si>
  <si>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</si>
  <si>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</si>
  <si>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</si>
  <si>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</si>
  <si>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</si>
  <si>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</si>
  <si>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</si>
  <si>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</si>
  <si>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</si>
  <si>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</si>
  <si>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</si>
  <si>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</si>
  <si>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</si>
  <si>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</si>
  <si>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</si>
  <si>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</si>
  <si>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</si>
  <si>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</si>
  <si>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</si>
  <si>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</si>
  <si>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</si>
  <si>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</si>
  <si>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</si>
  <si>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</si>
  <si>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</si>
  <si>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</si>
  <si>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</si>
  <si>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</si>
  <si>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</si>
  <si>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</si>
  <si>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</si>
  <si>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</si>
  <si>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</si>
  <si>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</si>
  <si>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</si>
  <si>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</si>
  <si>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</si>
  <si>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</si>
  <si>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</si>
  <si>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</si>
  <si>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</si>
  <si>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</si>
  <si>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</si>
  <si>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</si>
  <si>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</si>
  <si>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</si>
  <si>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</si>
  <si>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</si>
  <si>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</si>
  <si>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</si>
  <si>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</si>
  <si>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</si>
  <si>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</si>
  <si>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</si>
  <si>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</si>
  <si>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</si>
  <si>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</si>
  <si>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</si>
  <si>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</si>
  <si>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</si>
  <si>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</si>
  <si>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</si>
  <si>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</si>
  <si>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</si>
  <si>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</si>
  <si>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</si>
  <si>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</si>
  <si>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</si>
  <si>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</si>
  <si>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</si>
  <si>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</si>
  <si>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</si>
  <si>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</si>
  <si>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</si>
  <si>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</si>
  <si>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</si>
  <si>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</si>
  <si>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</si>
  <si>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</si>
  <si>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</si>
  <si>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</si>
  <si>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</si>
  <si>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</si>
  <si>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</si>
  <si>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</si>
  <si>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</si>
  <si>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</si>
  <si>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</si>
  <si>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</si>
  <si>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</si>
  <si>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</si>
  <si>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</si>
  <si>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</si>
  <si>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</si>
  <si>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</si>
  <si>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</si>
  <si>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</si>
  <si>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</si>
  <si>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</si>
  <si>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</si>
  <si>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</si>
  <si>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</si>
  <si>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</si>
  <si>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</si>
  <si>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</si>
  <si>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</si>
  <si>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</si>
  <si>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</si>
  <si>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</si>
  <si>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</si>
  <si>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</si>
  <si>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</si>
  <si>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</si>
  <si>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</si>
  <si>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</si>
  <si>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</si>
  <si>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</si>
  <si>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</si>
  <si>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</si>
  <si>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</si>
  <si>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</si>
  <si>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</si>
  <si>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</si>
  <si>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</si>
  <si>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</si>
  <si>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</si>
  <si>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</si>
  <si>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</si>
  <si>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</si>
  <si>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</si>
  <si>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</si>
  <si>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</si>
  <si>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</si>
  <si>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</si>
  <si>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</si>
  <si>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</si>
  <si>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</si>
  <si>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</si>
  <si>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</si>
  <si>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</si>
  <si>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</si>
  <si>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</si>
  <si>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</si>
  <si>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</si>
  <si>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</si>
  <si>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</si>
  <si>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</si>
  <si>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</si>
  <si>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</si>
  <si>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</si>
  <si>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</si>
  <si>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</si>
  <si>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</si>
  <si>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</si>
  <si>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</si>
  <si>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</si>
  <si>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</si>
  <si>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</si>
  <si>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</si>
  <si>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</si>
  <si>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</si>
  <si>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</si>
  <si>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</si>
  <si>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</si>
  <si>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</si>
  <si>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</si>
  <si>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</si>
  <si>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</si>
  <si>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</si>
  <si>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</si>
  <si>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</si>
  <si>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</si>
  <si>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</si>
  <si>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</si>
  <si>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</si>
  <si>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</si>
  <si>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</si>
  <si>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</si>
  <si>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</si>
  <si>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</si>
  <si>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</si>
  <si>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</si>
  <si>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</si>
  <si>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</si>
  <si>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</si>
  <si>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</si>
  <si>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</si>
  <si>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</si>
  <si>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</si>
  <si>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</si>
  <si>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</si>
  <si>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</si>
  <si>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</si>
  <si>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</si>
  <si>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</si>
  <si>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</si>
  <si>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</si>
  <si>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</si>
  <si>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</si>
  <si>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</si>
  <si>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</si>
  <si>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</si>
  <si>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</si>
  <si>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</si>
  <si>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</si>
  <si>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</si>
  <si>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</si>
  <si>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</si>
  <si>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</si>
  <si>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</si>
  <si>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</si>
  <si>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</si>
  <si>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</si>
  <si>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</si>
  <si>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</si>
  <si>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</si>
  <si>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</si>
  <si>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</si>
  <si>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</si>
  <si>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</si>
  <si>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</si>
  <si>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</si>
  <si>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</si>
  <si>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</si>
  <si>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</si>
  <si>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</si>
  <si>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</si>
  <si>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</si>
  <si>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</si>
  <si>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</si>
  <si>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</si>
  <si>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</si>
  <si>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</si>
  <si>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</si>
  <si>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</si>
  <si>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</si>
  <si>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</si>
  <si>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</si>
  <si>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</si>
  <si>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</si>
  <si>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</si>
  <si>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</si>
  <si>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</si>
  <si>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</si>
  <si>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</si>
  <si>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</si>
  <si>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</si>
  <si>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</si>
  <si>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</si>
  <si>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</si>
  <si>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</si>
  <si>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</si>
  <si>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</si>
  <si>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</si>
  <si>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</si>
  <si>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</si>
  <si>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</si>
  <si>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</si>
  <si>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</si>
  <si>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</si>
  <si>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</si>
  <si>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</si>
  <si>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</si>
  <si>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</si>
  <si>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</si>
  <si>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</si>
  <si>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</si>
  <si>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</si>
  <si>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</si>
  <si>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</si>
  <si>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</si>
  <si>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</si>
  <si>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</si>
  <si>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</si>
  <si>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</si>
  <si>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</si>
  <si>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</si>
  <si>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</si>
  <si>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</si>
  <si>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</si>
  <si>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</si>
  <si>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</si>
  <si>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</si>
  <si>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</si>
  <si>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</si>
  <si>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</si>
  <si>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</si>
  <si>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</si>
  <si>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</si>
  <si>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</si>
  <si>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</si>
  <si>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</si>
  <si>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</si>
  <si>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</si>
  <si>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</si>
  <si>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</si>
  <si>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</si>
  <si>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</si>
  <si>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</si>
  <si>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</si>
  <si>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</si>
  <si>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</si>
  <si>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</si>
  <si>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</si>
  <si>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</si>
  <si>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</si>
  <si>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</si>
  <si>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</si>
  <si>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</si>
  <si>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</si>
  <si>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</si>
  <si>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</si>
  <si>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</si>
  <si>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</si>
  <si>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</si>
  <si>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</si>
  <si>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</si>
  <si>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</si>
  <si>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</si>
  <si>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</si>
  <si>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</si>
  <si>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</si>
  <si>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</si>
  <si>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</si>
  <si>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</si>
  <si>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</si>
  <si>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</si>
  <si>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</si>
  <si>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</si>
  <si>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</si>
  <si>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</si>
  <si>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</si>
  <si>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</si>
  <si>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</si>
  <si>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</si>
  <si>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</si>
  <si>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</si>
  <si>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</si>
  <si>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</si>
  <si>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</si>
  <si>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</si>
  <si>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</si>
  <si>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</si>
  <si>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</si>
  <si>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</si>
  <si>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</si>
  <si>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</si>
  <si>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</si>
  <si>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</si>
  <si>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</si>
  <si>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</si>
  <si>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</si>
  <si>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</si>
  <si>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</si>
  <si>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</si>
  <si>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</si>
  <si>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</si>
  <si>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</si>
  <si>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</si>
  <si>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</si>
  <si>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</si>
  <si>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</si>
  <si>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</si>
  <si>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</si>
  <si>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</si>
  <si>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</si>
  <si>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</si>
  <si>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</si>
  <si>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</si>
  <si>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</si>
  <si>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</si>
  <si>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</si>
  <si>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</si>
  <si>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</si>
  <si>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</si>
  <si>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</si>
  <si>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</si>
  <si>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</si>
  <si>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</si>
  <si>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</si>
  <si>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</si>
  <si>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</si>
  <si>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</si>
  <si>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</si>
  <si>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</si>
  <si>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</si>
  <si>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</si>
  <si>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</si>
  <si>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</si>
  <si>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</si>
  <si>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</si>
  <si>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</si>
  <si>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</si>
  <si>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</si>
  <si>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</si>
  <si>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</si>
  <si>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</si>
  <si>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</si>
  <si>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</si>
  <si>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</si>
  <si>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</si>
  <si>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</si>
  <si>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</si>
  <si>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</si>
  <si>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</si>
  <si>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</si>
  <si>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</si>
  <si>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</si>
  <si>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</si>
  <si>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</si>
  <si>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</si>
  <si>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</si>
  <si>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</si>
  <si>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</si>
  <si>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</si>
  <si>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</si>
  <si>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</si>
  <si>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</si>
  <si>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</si>
  <si>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</si>
  <si>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</si>
  <si>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</si>
  <si>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</si>
  <si>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</si>
  <si>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</si>
  <si>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</si>
  <si>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</si>
  <si>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</si>
  <si>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</si>
  <si>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</si>
  <si>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</si>
  <si>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</si>
  <si>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</si>
  <si>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</si>
  <si>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</si>
  <si>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</si>
  <si>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</si>
  <si>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</si>
  <si>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</si>
  <si>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</si>
  <si>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</si>
  <si>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</si>
  <si>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</si>
  <si>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</si>
  <si>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</si>
  <si>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</si>
  <si>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</si>
  <si>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</si>
  <si>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</si>
  <si>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</si>
  <si>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</si>
  <si>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</si>
  <si>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</si>
  <si>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</si>
  <si>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</si>
  <si>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</si>
  <si>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</si>
  <si>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</si>
  <si>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</si>
  <si>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</si>
  <si>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</si>
  <si>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</si>
  <si>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</si>
  <si>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</si>
  <si>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</si>
  <si>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</si>
  <si>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</si>
  <si>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</si>
  <si>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</si>
  <si>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</si>
  <si>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</si>
  <si>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</si>
  <si>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</si>
  <si>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</si>
  <si>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</si>
  <si>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</si>
  <si>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</si>
  <si>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</si>
  <si>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</si>
  <si>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</si>
  <si>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</si>
  <si>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</si>
  <si>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</si>
  <si>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</si>
  <si>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</si>
  <si>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</si>
  <si>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</si>
  <si>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</si>
  <si>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</si>
  <si>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</si>
  <si>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</si>
  <si>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</si>
  <si>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</si>
  <si>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</si>
  <si>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</si>
  <si>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</si>
  <si>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</si>
  <si>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</si>
  <si>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</si>
  <si>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</si>
  <si>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</si>
  <si>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</si>
  <si>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</si>
  <si>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</si>
  <si>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</si>
  <si>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</si>
  <si>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</si>
  <si>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</si>
  <si>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</si>
  <si>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</si>
  <si>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</si>
  <si>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</si>
  <si>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</si>
  <si>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</si>
  <si>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</si>
  <si>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</si>
  <si>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</si>
  <si>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</si>
  <si>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</si>
  <si>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</si>
  <si>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</si>
  <si>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</si>
  <si>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</si>
  <si>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</si>
  <si>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</si>
  <si>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</si>
  <si>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</si>
  <si>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</si>
  <si>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</si>
  <si>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</si>
  <si>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</si>
  <si>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</si>
  <si>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</si>
  <si>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</si>
  <si>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</si>
  <si>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</si>
  <si>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</si>
  <si>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</si>
  <si>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</si>
  <si>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</si>
  <si>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</si>
  <si>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</si>
  <si>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</si>
  <si>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</si>
  <si>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</si>
  <si>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</si>
  <si>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</si>
  <si>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</si>
  <si>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</si>
  <si>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</si>
  <si>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</si>
  <si>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</si>
  <si>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</si>
  <si>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</si>
  <si>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</si>
  <si>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</si>
  <si>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</si>
  <si>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</si>
  <si>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</si>
  <si>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</si>
  <si>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</si>
  <si>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</si>
  <si>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</si>
  <si>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</si>
  <si>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</si>
  <si>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</si>
  <si>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</si>
  <si>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</si>
  <si>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</si>
  <si>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</si>
  <si>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</si>
  <si>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</si>
  <si>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</si>
  <si>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</si>
  <si>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</si>
  <si>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</si>
  <si>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</si>
  <si>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</si>
  <si>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</si>
  <si>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</si>
  <si>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</si>
  <si>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</si>
  <si>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</si>
  <si>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</si>
  <si>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</si>
  <si>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</si>
  <si>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</si>
  <si>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</si>
  <si>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</si>
  <si>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</si>
  <si>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</si>
  <si>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</si>
  <si>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</si>
  <si>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</si>
  <si>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</si>
  <si>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</si>
  <si>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</si>
  <si>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</si>
  <si>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</si>
  <si>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</si>
  <si>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</si>
  <si>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</si>
  <si>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</si>
  <si>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</si>
  <si>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</si>
  <si>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</si>
  <si>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</si>
  <si>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</si>
  <si>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</si>
  <si>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</si>
  <si>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</si>
  <si>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</si>
  <si>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</si>
  <si>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</si>
  <si>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</si>
  <si>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</si>
  <si>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</si>
  <si>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</si>
  <si>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</si>
  <si>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</si>
  <si>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</si>
  <si>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</si>
  <si>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</si>
  <si>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</si>
  <si>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</si>
  <si>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</si>
  <si>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</si>
  <si>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</si>
  <si>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</si>
  <si>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</si>
  <si>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</si>
  <si>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</si>
  <si>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</si>
  <si>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</si>
  <si>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</si>
  <si>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</si>
  <si>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</si>
  <si>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</si>
  <si>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</si>
  <si>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</si>
  <si>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</si>
  <si>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</si>
  <si>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</si>
  <si>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</si>
  <si>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</si>
  <si>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</si>
  <si>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</si>
  <si>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</si>
  <si>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</si>
  <si>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</si>
  <si>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</si>
  <si>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</si>
  <si>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</si>
  <si>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</si>
  <si>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</si>
  <si>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</si>
  <si>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</si>
  <si>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</si>
  <si>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</si>
  <si>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</si>
  <si>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</si>
  <si>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</si>
  <si>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</si>
  <si>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</si>
  <si>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</si>
  <si>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</si>
  <si>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</si>
  <si>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</si>
  <si>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</si>
  <si>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</si>
  <si>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</si>
  <si>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</si>
  <si>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</si>
  <si>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</si>
  <si>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</si>
  <si>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</si>
  <si>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</si>
  <si>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</si>
  <si>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</si>
  <si>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</si>
  <si>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</si>
  <si>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</si>
  <si>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</si>
  <si>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</si>
  <si>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</si>
  <si>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</si>
  <si>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</si>
  <si>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</si>
  <si>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</si>
  <si>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</si>
  <si>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</si>
  <si>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</si>
  <si>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</si>
  <si>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</si>
  <si>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</si>
  <si>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</si>
  <si>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</si>
  <si>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</si>
  <si>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</si>
  <si>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</si>
  <si>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</si>
  <si>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</si>
  <si>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</si>
  <si>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</si>
  <si>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</si>
  <si>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</si>
  <si>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</si>
  <si>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</si>
  <si>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</si>
  <si>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</si>
  <si>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</si>
  <si>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</si>
  <si>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</si>
  <si>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</si>
  <si>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</si>
  <si>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</si>
  <si>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</si>
  <si>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</si>
  <si>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</si>
  <si>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</si>
  <si>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</si>
  <si>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</si>
  <si>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</si>
  <si>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</si>
  <si>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</si>
  <si>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</si>
  <si>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</si>
  <si>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</si>
  <si>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</si>
  <si>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</si>
  <si>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</si>
  <si>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</si>
  <si>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</si>
  <si>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</si>
  <si>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</si>
  <si>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</si>
  <si>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</si>
  <si>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</si>
  <si>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</si>
  <si>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</si>
  <si>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</si>
  <si>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</si>
  <si>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</si>
  <si>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</si>
  <si>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</si>
  <si>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</si>
  <si>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</si>
  <si>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</si>
  <si>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</si>
  <si>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</si>
  <si>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</si>
  <si>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</si>
  <si>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</si>
  <si>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</si>
  <si>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</si>
  <si>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</si>
  <si>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</si>
  <si>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</si>
  <si>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</si>
  <si>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</si>
  <si>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</si>
  <si>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</si>
  <si>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</si>
  <si>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</si>
  <si>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</si>
  <si>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</si>
  <si>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</si>
  <si>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</si>
  <si>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</si>
  <si>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</si>
  <si>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</si>
  <si>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</si>
  <si>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</si>
  <si>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</si>
  <si>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</si>
  <si>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</si>
  <si>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</si>
  <si>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</si>
  <si>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</si>
  <si>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</si>
  <si>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</si>
  <si>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</si>
  <si>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</si>
  <si>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</si>
  <si>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</si>
  <si>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</si>
  <si>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</si>
  <si>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</si>
  <si>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</si>
  <si>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</si>
  <si>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</si>
  <si>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</si>
  <si>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</si>
  <si>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</si>
  <si>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</si>
  <si>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</si>
  <si>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</si>
  <si>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</si>
  <si>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</si>
  <si>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</si>
  <si>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</si>
  <si>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</si>
  <si>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</si>
  <si>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</si>
  <si>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</si>
  <si>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</si>
  <si>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</si>
  <si>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</si>
  <si>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</si>
  <si>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</si>
  <si>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</si>
  <si>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</si>
  <si>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</si>
  <si>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</si>
  <si>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</si>
  <si>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</si>
  <si>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</si>
  <si>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</si>
  <si>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</si>
  <si>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</si>
  <si>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</si>
  <si>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</si>
  <si>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</si>
  <si>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</si>
  <si>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</si>
  <si>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</si>
  <si>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</si>
  <si>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</si>
  <si>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</si>
  <si>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</si>
  <si>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</si>
  <si>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</si>
  <si>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</si>
  <si>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</si>
  <si>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</si>
  <si>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</si>
  <si>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</si>
  <si>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</si>
  <si>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</si>
  <si>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</si>
  <si>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</si>
  <si>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</si>
  <si>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</si>
  <si>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</si>
  <si>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</si>
  <si>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</si>
  <si>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</si>
  <si>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</si>
  <si>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</si>
  <si>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</si>
  <si>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</si>
  <si>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</si>
  <si>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</si>
  <si>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</si>
  <si>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</si>
  <si>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</si>
  <si>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</si>
  <si>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</si>
  <si>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</si>
  <si>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</si>
  <si>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</si>
  <si>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</si>
  <si>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</si>
  <si>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</si>
  <si>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</si>
  <si>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</si>
  <si>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</si>
  <si>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</si>
  <si>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</si>
  <si>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</si>
  <si>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</si>
  <si>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</si>
  <si>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</si>
  <si>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</si>
  <si>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</si>
  <si>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</si>
  <si>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</si>
  <si>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</si>
  <si>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</si>
  <si>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</si>
  <si>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</si>
  <si>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</si>
  <si>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</si>
  <si>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</si>
  <si>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</si>
  <si>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</si>
  <si>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</si>
  <si>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</si>
  <si>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</si>
  <si>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</si>
  <si>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</si>
  <si>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</si>
  <si>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</si>
  <si>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</si>
  <si>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</si>
  <si>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</si>
  <si>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</si>
  <si>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</si>
  <si>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</si>
  <si>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</si>
  <si>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</si>
  <si>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</si>
  <si>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</si>
  <si>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</si>
  <si>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</si>
  <si>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</si>
  <si>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</si>
  <si>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</si>
  <si>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</si>
  <si>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</si>
  <si>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</si>
  <si>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</si>
  <si>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</si>
  <si>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</si>
  <si>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</si>
  <si>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</si>
  <si>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</si>
  <si>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</si>
  <si>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</si>
  <si>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</si>
  <si>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</si>
  <si>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</si>
  <si>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</si>
  <si>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</si>
  <si>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</si>
  <si>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</si>
  <si>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</si>
  <si>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</si>
  <si>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</si>
  <si>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</si>
  <si>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</si>
  <si>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</si>
  <si>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</si>
  <si>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</si>
  <si>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</si>
  <si>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</si>
  <si>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</si>
  <si>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</si>
  <si>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</si>
  <si>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</si>
  <si>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</si>
  <si>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</si>
  <si>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</si>
  <si>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</si>
  <si>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</si>
  <si>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</si>
  <si>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</si>
  <si>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</si>
  <si>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</si>
  <si>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</si>
  <si>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</si>
  <si>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</si>
  <si>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</si>
  <si>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</si>
  <si>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</si>
  <si>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</si>
  <si>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</si>
  <si>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</si>
  <si>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</si>
  <si>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</si>
  <si>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</si>
  <si>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</si>
  <si>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</si>
  <si>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</si>
  <si>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</si>
  <si>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</si>
  <si>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</si>
  <si>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</si>
  <si>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</si>
  <si>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</si>
  <si>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</si>
  <si>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</si>
  <si>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</si>
  <si>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</si>
  <si>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</si>
  <si>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</si>
  <si>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</si>
  <si>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</si>
  <si>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</si>
  <si>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</si>
  <si>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</si>
  <si>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</si>
  <si>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</si>
  <si>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</si>
  <si>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</si>
  <si>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</si>
  <si>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</si>
  <si>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</si>
  <si>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</si>
  <si>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</si>
  <si>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</si>
  <si>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</si>
  <si>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</si>
  <si>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</si>
  <si>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</si>
  <si>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</si>
  <si>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</si>
  <si>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</si>
  <si>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</si>
  <si>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</si>
  <si>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</si>
  <si>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</si>
  <si>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</si>
  <si>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</si>
  <si>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</si>
  <si>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</si>
  <si>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</si>
  <si>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</si>
  <si>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</si>
  <si>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</si>
  <si>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</si>
  <si>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</si>
  <si>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</si>
  <si>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</si>
  <si>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</si>
  <si>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</si>
  <si>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</si>
  <si>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</si>
  <si>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</si>
  <si>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</si>
  <si>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</si>
  <si>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</si>
  <si>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</si>
  <si>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</si>
  <si>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</si>
  <si>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</si>
  <si>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</si>
  <si>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</si>
  <si>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</si>
  <si>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</si>
  <si>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</si>
  <si>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</si>
  <si>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</si>
  <si>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</si>
  <si>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</si>
  <si>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</si>
  <si>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</si>
  <si>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</si>
  <si>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</si>
  <si>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</si>
  <si>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</si>
  <si>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</si>
  <si>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</si>
  <si>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</si>
  <si>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</si>
  <si>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</si>
  <si>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</si>
  <si>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</si>
  <si>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</si>
  <si>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</si>
  <si>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</si>
  <si>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</si>
  <si>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</si>
  <si>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</si>
  <si>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</si>
  <si>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</si>
  <si>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</si>
  <si>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</si>
  <si>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</si>
  <si>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</si>
  <si>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</si>
  <si>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</si>
  <si>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</si>
  <si>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</si>
  <si>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</si>
  <si>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</si>
  <si>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</si>
  <si>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</si>
  <si>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</si>
  <si>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</si>
  <si>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</si>
  <si>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</si>
  <si>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</si>
  <si>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</si>
  <si>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</si>
  <si>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</si>
  <si>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</si>
  <si>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</si>
  <si>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</si>
  <si>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</si>
  <si>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</si>
  <si>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</si>
  <si>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</si>
  <si>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</si>
  <si>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</si>
  <si>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</si>
  <si>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</si>
  <si>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</si>
  <si>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</si>
  <si>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</si>
  <si>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</si>
  <si>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</si>
  <si>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</si>
  <si>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</si>
  <si>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</si>
  <si>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</si>
  <si>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</si>
  <si>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</si>
  <si>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</si>
  <si>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</si>
  <si>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</si>
  <si>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</si>
  <si>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</si>
  <si>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</si>
  <si>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</si>
  <si>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</si>
  <si>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</si>
  <si>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</si>
  <si>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</si>
  <si>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</si>
  <si>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</si>
  <si>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</si>
  <si>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</si>
  <si>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</si>
  <si>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</si>
  <si>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</si>
  <si>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</si>
  <si>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</si>
  <si>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</si>
  <si>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</si>
  <si>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</si>
  <si>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</si>
  <si>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</si>
  <si>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</si>
  <si>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</si>
  <si>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</si>
  <si>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</si>
  <si>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</si>
  <si>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</si>
  <si>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</si>
  <si>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</si>
  <si>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</si>
  <si>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</si>
  <si>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</si>
  <si>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</si>
  <si>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</si>
  <si>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</si>
  <si>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</si>
  <si>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</si>
  <si>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</si>
  <si>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</si>
  <si>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</si>
  <si>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</si>
  <si>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</si>
  <si>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</si>
  <si>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</si>
  <si>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</si>
  <si>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</si>
  <si>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</si>
  <si>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</si>
  <si>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</si>
  <si>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</si>
  <si>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</si>
  <si>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</si>
  <si>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</si>
  <si>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</si>
  <si>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</si>
  <si>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</si>
  <si>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</si>
  <si>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</si>
  <si>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</si>
  <si>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</si>
  <si>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</si>
  <si>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</si>
  <si>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</si>
  <si>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</si>
  <si>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</si>
  <si>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</si>
  <si>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</si>
  <si>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</si>
  <si>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</si>
  <si>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</si>
  <si>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</si>
  <si>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</si>
  <si>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</si>
  <si>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</si>
  <si>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</si>
  <si>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</si>
  <si>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</si>
  <si>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</si>
  <si>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</si>
  <si>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</si>
  <si>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</si>
  <si>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</si>
  <si>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</si>
  <si>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</si>
  <si>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</si>
  <si>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</si>
  <si>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</si>
  <si>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</si>
  <si>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</si>
  <si>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</si>
  <si>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</si>
  <si>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</si>
  <si>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</si>
  <si>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</si>
  <si>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</si>
  <si>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</si>
  <si>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</si>
  <si>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</si>
  <si>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</si>
  <si>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</si>
  <si>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</si>
  <si>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</si>
  <si>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</si>
  <si>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</si>
  <si>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</si>
  <si>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</si>
  <si>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</si>
  <si>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</si>
  <si>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</si>
  <si>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</si>
  <si>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</si>
  <si>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</si>
  <si>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</si>
  <si>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</si>
  <si>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</si>
  <si>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</si>
  <si>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</si>
  <si>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</si>
  <si>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</si>
  <si>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</si>
  <si>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</si>
  <si>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</si>
  <si>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</si>
  <si>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</si>
  <si>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</si>
  <si>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</si>
  <si>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</si>
  <si>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</si>
  <si>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</si>
  <si>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</si>
  <si>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</si>
  <si>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</si>
  <si>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</si>
  <si>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</si>
  <si>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</si>
  <si>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</si>
  <si>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</si>
  <si>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</si>
  <si>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</si>
  <si>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</si>
  <si>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</si>
  <si>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</si>
  <si>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</si>
  <si>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</si>
  <si>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</si>
  <si>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</si>
  <si>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</si>
  <si>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</si>
  <si>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</si>
  <si>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</si>
  <si>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</si>
  <si>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</si>
  <si>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</si>
  <si>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</si>
  <si>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</si>
  <si>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</si>
  <si>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</si>
  <si>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</si>
  <si>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</si>
  <si>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</si>
  <si>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</si>
  <si>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</si>
  <si>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</si>
  <si>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</si>
  <si>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</si>
  <si>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</si>
  <si>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</si>
  <si>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</si>
  <si>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</si>
  <si>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</si>
  <si>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</si>
  <si>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</si>
  <si>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</si>
  <si>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</si>
  <si>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</si>
  <si>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</si>
  <si>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</si>
  <si>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</si>
  <si>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</si>
  <si>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</si>
  <si>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</si>
  <si>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</si>
  <si>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</si>
  <si>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</si>
  <si>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</si>
  <si>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</si>
  <si>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</si>
  <si>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</si>
  <si>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</si>
  <si>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</si>
  <si>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</si>
  <si>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</si>
  <si>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</si>
  <si>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</si>
  <si>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</si>
  <si>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</si>
  <si>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</si>
  <si>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</si>
  <si>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</si>
  <si>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</si>
  <si>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</si>
  <si>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</si>
  <si>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</si>
  <si>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</si>
  <si>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</si>
  <si>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</si>
  <si>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</si>
  <si>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</si>
  <si>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</si>
  <si>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</si>
  <si>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</si>
  <si>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</si>
  <si>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</si>
  <si>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</si>
  <si>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</si>
  <si>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</si>
  <si>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</si>
  <si>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</si>
  <si>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</si>
  <si>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</si>
  <si>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</si>
  <si>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</si>
  <si>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</si>
  <si>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</si>
  <si>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</si>
  <si>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</si>
  <si>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</si>
  <si>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</si>
  <si>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</si>
  <si>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</si>
  <si>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</si>
  <si>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</si>
  <si>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</si>
  <si>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</si>
  <si>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</si>
  <si>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</si>
  <si>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</si>
  <si>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</si>
  <si>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</si>
  <si>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</si>
  <si>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</si>
  <si>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</si>
  <si>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</si>
  <si>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</si>
  <si>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</si>
  <si>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</si>
  <si>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</si>
  <si>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</si>
  <si>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</si>
  <si>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</si>
  <si>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</si>
  <si>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</si>
  <si>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</si>
  <si>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</si>
  <si>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</si>
  <si>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</si>
  <si>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</si>
  <si>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</si>
  <si>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</si>
  <si>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</si>
  <si>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</si>
  <si>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</si>
  <si>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</si>
  <si>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</si>
  <si>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</si>
  <si>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</si>
  <si>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</si>
  <si>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</si>
  <si>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</si>
  <si>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</si>
  <si>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</si>
  <si>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</si>
  <si>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</si>
  <si>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</si>
  <si>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</si>
  <si>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</si>
  <si>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</si>
  <si>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</si>
  <si>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</si>
  <si>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</si>
  <si>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</si>
  <si>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</si>
  <si>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</si>
  <si>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</si>
  <si>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</si>
  <si>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</si>
  <si>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</si>
  <si>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</si>
  <si>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</si>
  <si>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</si>
  <si>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</si>
  <si>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</si>
  <si>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</si>
  <si>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</si>
  <si>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</si>
  <si>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</si>
  <si>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</si>
  <si>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</si>
  <si>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</si>
  <si>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</si>
  <si>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</si>
  <si>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</si>
  <si>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</si>
  <si>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</si>
  <si>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</si>
  <si>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</si>
  <si>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</si>
  <si>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</si>
  <si>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</si>
  <si>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</si>
  <si>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</si>
  <si>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</si>
  <si>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</si>
  <si>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</si>
  <si>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</si>
  <si>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</si>
  <si>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</si>
  <si>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</si>
  <si>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</si>
  <si>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</si>
  <si>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</si>
  <si>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</si>
  <si>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</si>
  <si>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</si>
  <si>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</si>
  <si>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</si>
  <si>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</si>
  <si>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</si>
  <si>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</si>
  <si>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</si>
  <si>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</si>
  <si>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</si>
  <si>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</si>
  <si>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</si>
  <si>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</si>
  <si>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</si>
  <si>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</si>
  <si>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</si>
  <si>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</si>
  <si>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</si>
  <si>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</si>
  <si>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</si>
  <si>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</si>
  <si>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</si>
  <si>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</si>
  <si>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</si>
  <si>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</si>
  <si>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</si>
  <si>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</si>
  <si>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</si>
  <si>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</si>
  <si>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</si>
  <si>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</si>
  <si>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</si>
  <si>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</si>
  <si>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</si>
  <si>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</si>
  <si>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</si>
  <si>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</si>
  <si>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</si>
  <si>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</si>
  <si>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</si>
  <si>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</si>
  <si>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</si>
  <si>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</si>
  <si>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</si>
  <si>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</si>
  <si>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</si>
  <si>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</si>
  <si>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</si>
  <si>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</si>
  <si>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</si>
  <si>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</si>
  <si>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</si>
  <si>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</si>
  <si>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</si>
  <si>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</si>
  <si>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</si>
  <si>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</si>
  <si>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</si>
  <si>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</si>
  <si>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</si>
  <si>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</si>
  <si>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</si>
  <si>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</si>
  <si>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</si>
  <si>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</si>
  <si>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</si>
  <si>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</si>
  <si>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</si>
  <si>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</si>
  <si>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</si>
  <si>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</si>
  <si>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</si>
  <si>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</si>
  <si>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</si>
  <si>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</si>
  <si>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</si>
  <si>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</si>
  <si>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</si>
  <si>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</si>
  <si>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</si>
  <si>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</si>
  <si>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</si>
  <si>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</si>
  <si>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</si>
  <si>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</si>
  <si>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</si>
  <si>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</si>
  <si>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</si>
  <si>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</si>
  <si>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</si>
  <si>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</si>
  <si>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</si>
  <si>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</si>
  <si>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</si>
  <si>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</si>
  <si>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</si>
  <si>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</si>
  <si>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</si>
  <si>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</si>
  <si>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</si>
  <si>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</si>
  <si>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</si>
  <si>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</si>
  <si>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</si>
  <si>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</si>
  <si>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</si>
  <si>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</si>
  <si>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</si>
  <si>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</si>
  <si>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</si>
  <si>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</si>
  <si>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</si>
  <si>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</si>
  <si>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</si>
  <si>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</si>
  <si>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</si>
  <si>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</si>
  <si>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</si>
  <si>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</si>
  <si>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</si>
  <si>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</si>
  <si>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</si>
  <si>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</si>
  <si>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</si>
  <si>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</si>
  <si>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</si>
  <si>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</si>
  <si>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</si>
  <si>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</si>
  <si>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</si>
  <si>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</si>
  <si>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</si>
  <si>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</si>
  <si>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</si>
  <si>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</si>
  <si>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</si>
  <si>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</si>
  <si>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</si>
  <si>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</si>
  <si>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</si>
  <si>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</si>
  <si>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</si>
  <si>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</si>
  <si>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</si>
  <si>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</si>
  <si>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</si>
  <si>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</si>
  <si>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</si>
  <si>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</si>
  <si>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</si>
  <si>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</si>
  <si>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</si>
  <si>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</si>
  <si>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</si>
  <si>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</si>
  <si>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</si>
  <si>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</si>
  <si>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</si>
  <si>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</si>
  <si>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</si>
  <si>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</si>
  <si>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</si>
  <si>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</si>
  <si>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</si>
  <si>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</si>
  <si>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</si>
  <si>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</si>
  <si>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</si>
  <si>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</si>
  <si>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</si>
  <si>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</si>
  <si>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</si>
  <si>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</si>
  <si>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</si>
  <si>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</si>
  <si>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</si>
  <si>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</si>
  <si>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</si>
  <si>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</si>
  <si>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</si>
  <si>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</si>
  <si>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</si>
  <si>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</si>
  <si>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</si>
  <si>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</si>
  <si>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</si>
  <si>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</si>
  <si>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</si>
  <si>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</si>
  <si>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</si>
  <si>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</si>
  <si>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</si>
  <si>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</si>
  <si>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</si>
  <si>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</si>
  <si>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</si>
  <si>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</si>
  <si>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</si>
  <si>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</si>
  <si>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</si>
  <si>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</si>
  <si>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</si>
  <si>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</si>
  <si>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</si>
  <si>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</si>
  <si>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</si>
  <si>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</si>
  <si>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</si>
  <si>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</si>
  <si>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</si>
  <si>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</si>
  <si>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</si>
  <si>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</si>
  <si>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</si>
  <si>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</si>
  <si>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</si>
  <si>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</si>
  <si>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</si>
  <si>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</si>
  <si>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</si>
  <si>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</si>
  <si>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</si>
  <si>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</si>
  <si>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</si>
  <si>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</si>
  <si>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</si>
  <si>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</si>
  <si>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</si>
  <si>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</si>
  <si>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</si>
  <si>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</si>
  <si>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</si>
  <si>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</si>
  <si>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</si>
  <si>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</si>
  <si>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</si>
  <si>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</si>
  <si>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</si>
  <si>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</si>
  <si>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</si>
  <si>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</si>
  <si>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</si>
  <si>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</si>
  <si>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</si>
  <si>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</si>
  <si>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</si>
  <si>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</si>
  <si>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</si>
  <si>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</si>
  <si>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</si>
  <si>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</si>
  <si>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</si>
  <si>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</si>
  <si>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</si>
  <si>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</si>
  <si>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</si>
  <si>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</si>
  <si>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</si>
  <si>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</si>
  <si>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</si>
  <si>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</si>
  <si>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</si>
  <si>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</si>
  <si>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</si>
  <si>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</si>
  <si>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</si>
  <si>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</si>
  <si>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</si>
  <si>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</si>
  <si>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</si>
  <si>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</si>
  <si>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</si>
  <si>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</si>
  <si>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</si>
  <si>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</si>
  <si>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</si>
  <si>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</si>
  <si>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</si>
  <si>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</si>
  <si>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</si>
  <si>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</si>
  <si>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</si>
  <si>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</si>
  <si>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</si>
  <si>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</si>
  <si>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</si>
  <si>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</si>
  <si>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</si>
  <si>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</si>
  <si>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</si>
  <si>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</si>
  <si>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</si>
  <si>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</si>
  <si>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</si>
  <si>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</si>
  <si>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</si>
  <si>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</si>
  <si>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</si>
  <si>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</si>
  <si>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</si>
  <si>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</si>
  <si>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</si>
  <si>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</si>
  <si>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</si>
  <si>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</si>
  <si>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</si>
  <si>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</si>
  <si>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</si>
  <si>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</si>
  <si>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</si>
  <si>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</si>
  <si>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</si>
  <si>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</si>
  <si>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</si>
  <si>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</si>
  <si>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</si>
  <si>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</si>
  <si>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</si>
  <si>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</si>
  <si>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</si>
  <si>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</si>
  <si>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</si>
  <si>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</si>
  <si>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</si>
  <si>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</si>
  <si>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</si>
  <si>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</si>
  <si>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</si>
  <si>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</si>
  <si>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</si>
  <si>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</si>
  <si>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</si>
  <si>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</si>
  <si>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</si>
  <si>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</si>
  <si>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</si>
  <si>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</si>
  <si>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</si>
  <si>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</si>
  <si>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</si>
  <si>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</si>
  <si>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</si>
  <si>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</si>
  <si>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</si>
  <si>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</si>
  <si>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</si>
  <si>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</si>
  <si>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</si>
  <si>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</si>
  <si>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</si>
  <si>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</si>
  <si>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</si>
  <si>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</si>
  <si>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</si>
  <si>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</si>
  <si>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</si>
  <si>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</si>
  <si>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</si>
  <si>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</si>
  <si>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</si>
  <si>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</si>
  <si>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</si>
  <si>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</si>
  <si>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</si>
  <si>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</si>
  <si>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</si>
  <si>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</si>
  <si>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</si>
  <si>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</si>
  <si>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</si>
  <si>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</si>
  <si>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</si>
  <si>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</si>
  <si>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</si>
  <si>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</si>
  <si>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</si>
  <si>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</si>
  <si>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</si>
  <si>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</si>
  <si>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</si>
  <si>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</si>
  <si>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</si>
  <si>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</si>
  <si>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</si>
  <si>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</si>
  <si>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</si>
  <si>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</si>
  <si>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</si>
  <si>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</si>
  <si>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</si>
  <si>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</si>
  <si>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</si>
  <si>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</si>
  <si>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</si>
  <si>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</si>
  <si>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</si>
  <si>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</si>
  <si>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</si>
  <si>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</si>
  <si>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</si>
  <si>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</si>
  <si>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</si>
  <si>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</si>
  <si>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</si>
  <si>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</si>
  <si>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</si>
  <si>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</si>
  <si>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</si>
  <si>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</si>
  <si>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</si>
  <si>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</si>
  <si>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</si>
  <si>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</si>
  <si>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</si>
  <si>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</si>
  <si>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</si>
  <si>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</si>
  <si>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</si>
  <si>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</si>
  <si>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</si>
  <si>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</si>
  <si>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</si>
  <si>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</si>
  <si>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</si>
  <si>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</si>
  <si>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</si>
  <si>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</si>
  <si>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</si>
  <si>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</si>
  <si>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</si>
  <si>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</si>
  <si>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</si>
  <si>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</si>
  <si>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</si>
  <si>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</si>
  <si>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</si>
  <si>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</si>
  <si>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</si>
  <si>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</si>
  <si>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</si>
  <si>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</si>
  <si>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</si>
  <si>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</si>
  <si>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</si>
  <si>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</si>
  <si>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</si>
  <si>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</si>
  <si>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</si>
  <si>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</si>
  <si>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</si>
  <si>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</si>
  <si>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</si>
  <si>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</si>
  <si>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</si>
  <si>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</si>
  <si>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</si>
  <si>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</si>
  <si>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</si>
  <si>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</si>
  <si>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</si>
  <si>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</si>
  <si>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</si>
  <si>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</si>
  <si>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</si>
  <si>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</si>
  <si>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</si>
  <si>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</si>
  <si>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</si>
  <si>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</si>
  <si>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</si>
  <si>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</si>
  <si>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</si>
  <si>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</si>
  <si>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</si>
  <si>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</si>
  <si>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</si>
  <si>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</si>
  <si>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</si>
  <si>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</si>
  <si>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</si>
  <si>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</si>
  <si>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</si>
  <si>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</si>
  <si>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</si>
  <si>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</si>
  <si>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</si>
  <si>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</si>
  <si>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</si>
  <si>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</si>
  <si>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</si>
  <si>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</si>
  <si>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</si>
  <si>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</si>
  <si>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</si>
  <si>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</si>
  <si>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</si>
  <si>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</si>
  <si>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</si>
  <si>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</si>
  <si>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</si>
  <si>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</si>
  <si>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</si>
  <si>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</si>
  <si>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</si>
  <si>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</si>
  <si>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</si>
  <si>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</si>
  <si>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</si>
  <si>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</si>
  <si>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</si>
  <si>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</si>
  <si>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</si>
  <si>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</si>
  <si>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</si>
  <si>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</si>
  <si>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</si>
  <si>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</si>
  <si>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</si>
  <si>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</si>
  <si>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</si>
  <si>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</si>
  <si>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</si>
  <si>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</si>
  <si>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</si>
  <si>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</si>
  <si>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</si>
  <si>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</si>
  <si>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</si>
  <si>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</si>
  <si>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</si>
  <si>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</si>
  <si>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</si>
  <si>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</si>
  <si>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</si>
  <si>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</si>
  <si>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</si>
  <si>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</si>
  <si>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</si>
  <si>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</si>
  <si>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</si>
  <si>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</si>
  <si>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</si>
  <si>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</si>
  <si>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</si>
  <si>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</si>
  <si>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</si>
  <si>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</si>
  <si>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</si>
  <si>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</si>
  <si>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</si>
  <si>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</si>
  <si>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</si>
  <si>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</si>
  <si>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</si>
  <si>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</si>
  <si>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</si>
  <si>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</si>
  <si>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</si>
  <si>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</si>
  <si>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</si>
  <si>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</si>
  <si>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</si>
  <si>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</si>
  <si>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</si>
  <si>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</si>
  <si>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</si>
  <si>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</si>
  <si>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</si>
  <si>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</si>
  <si>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</si>
  <si>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</si>
  <si>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</si>
  <si>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</si>
  <si>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</si>
  <si>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</si>
  <si>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</si>
  <si>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</si>
  <si>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</si>
  <si>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</si>
  <si>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</si>
  <si>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</si>
  <si>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</si>
  <si>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</si>
  <si>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</si>
  <si>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</si>
  <si>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</si>
  <si>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</si>
  <si>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</si>
  <si>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</si>
  <si>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</si>
  <si>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</si>
  <si>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</si>
  <si>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</si>
  <si>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</si>
  <si>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</si>
  <si>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</si>
  <si>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</si>
  <si>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</si>
  <si>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</si>
  <si>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</si>
  <si>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</si>
  <si>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</si>
  <si>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</si>
  <si>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</si>
  <si>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</si>
  <si>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</si>
  <si>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</si>
  <si>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</si>
  <si>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</si>
  <si>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</si>
  <si>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</si>
  <si>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</si>
  <si>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</si>
  <si>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</si>
  <si>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</si>
  <si>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</si>
  <si>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</si>
  <si>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</si>
  <si>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</si>
  <si>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</si>
  <si>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</si>
  <si>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</si>
  <si>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</si>
  <si>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</si>
  <si>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</si>
  <si>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</si>
  <si>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</si>
  <si>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</si>
  <si>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</si>
  <si>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</si>
  <si>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</si>
  <si>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</si>
  <si>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</si>
  <si>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</si>
  <si>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</si>
  <si>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</si>
  <si>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</si>
  <si>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</si>
  <si>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</si>
  <si>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</si>
  <si>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</si>
  <si>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</si>
  <si>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</si>
  <si>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</si>
  <si>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</si>
  <si>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</si>
  <si>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</si>
  <si>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</si>
  <si>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</si>
  <si>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</si>
  <si>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</si>
  <si>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</si>
  <si>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</si>
  <si>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</si>
  <si>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</si>
  <si>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</si>
  <si>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</si>
  <si>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</si>
  <si>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</si>
  <si>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</si>
  <si>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</si>
  <si>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</si>
  <si>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</si>
  <si>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</si>
  <si>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</si>
  <si>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</si>
  <si>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</si>
  <si>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</si>
  <si>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</si>
  <si>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</si>
  <si>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</si>
  <si>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</si>
  <si>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</si>
  <si>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</si>
  <si>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</si>
  <si>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</si>
  <si>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</si>
  <si>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</si>
  <si>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</si>
  <si>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</si>
  <si>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</si>
  <si>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</si>
  <si>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</si>
  <si>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</si>
  <si>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</si>
  <si>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</si>
  <si>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</si>
  <si>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</si>
  <si>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</si>
  <si>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</si>
  <si>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</si>
  <si>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</si>
  <si>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</si>
  <si>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</si>
  <si>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</si>
  <si>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</si>
  <si>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</si>
  <si>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</si>
  <si>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</si>
  <si>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</si>
  <si>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</si>
  <si>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</si>
  <si>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</si>
  <si>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</si>
  <si>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</si>
  <si>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</si>
  <si>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</si>
  <si>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</si>
  <si>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</si>
  <si>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</si>
  <si>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</si>
  <si>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</si>
  <si>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</si>
  <si>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</si>
  <si>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</si>
  <si>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</si>
  <si>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</si>
  <si>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</si>
  <si>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</si>
  <si>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</si>
  <si>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</si>
  <si>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</si>
  <si>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</si>
  <si>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</si>
  <si>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</si>
  <si>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</si>
  <si>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</si>
  <si>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</si>
  <si>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</si>
  <si>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</si>
  <si>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</si>
  <si>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</si>
  <si>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</si>
  <si>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</si>
  <si>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</si>
  <si>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</si>
  <si>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</si>
  <si>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</si>
  <si>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</si>
  <si>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</si>
  <si>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</si>
  <si>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</si>
  <si>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</si>
  <si>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</si>
  <si>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</si>
  <si>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</si>
  <si>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</si>
  <si>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</si>
  <si>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</si>
  <si>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</si>
  <si>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</si>
  <si>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</si>
  <si>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</si>
  <si>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</si>
  <si>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</si>
  <si>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</si>
  <si>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</si>
  <si>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</si>
  <si>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</si>
  <si>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</si>
  <si>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</si>
  <si>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</si>
  <si>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</si>
  <si>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</si>
  <si>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</si>
  <si>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</si>
  <si>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</si>
  <si>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</si>
  <si>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</si>
  <si>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</si>
  <si>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</si>
  <si>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</si>
  <si>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</si>
  <si>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</si>
  <si>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</si>
  <si>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</si>
  <si>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</si>
  <si>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</si>
  <si>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</si>
  <si>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</si>
  <si>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</si>
  <si>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</si>
  <si>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</si>
  <si>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</si>
  <si>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</si>
  <si>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</si>
  <si>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</si>
  <si>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</si>
  <si>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</si>
  <si>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</si>
  <si>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</si>
  <si>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</si>
  <si>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</si>
  <si>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</si>
  <si>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</si>
  <si>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</si>
  <si>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</si>
  <si>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</si>
  <si>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</si>
  <si>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</si>
  <si>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</si>
  <si>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</si>
  <si>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</si>
  <si>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</si>
  <si>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</si>
  <si>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</si>
  <si>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</si>
  <si>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</si>
  <si>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</si>
  <si>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</si>
  <si>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</si>
  <si>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</si>
  <si>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</si>
  <si>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</si>
  <si>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</si>
  <si>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</si>
  <si>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</si>
  <si>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</si>
  <si>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</si>
  <si>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</si>
  <si>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</si>
  <si>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</si>
  <si>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</si>
  <si>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</si>
  <si>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</si>
  <si>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</si>
  <si>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</si>
  <si>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</si>
  <si>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</si>
  <si>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</si>
  <si>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</si>
  <si>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</si>
  <si>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</si>
  <si>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</si>
  <si>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</si>
  <si>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</si>
  <si>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</si>
  <si>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</si>
  <si>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</si>
  <si>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</si>
  <si>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</si>
  <si>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</si>
  <si>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</si>
  <si>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</si>
  <si>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</si>
  <si>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</si>
  <si>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</si>
  <si>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</si>
  <si>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</si>
  <si>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</si>
  <si>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</si>
  <si>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</si>
  <si>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</si>
  <si>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</si>
  <si>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</si>
  <si>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</si>
  <si>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</si>
  <si>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</si>
  <si>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</si>
  <si>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</si>
  <si>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</si>
  <si>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</si>
  <si>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</si>
  <si>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</si>
  <si>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</si>
  <si>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</si>
  <si>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</si>
  <si>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</si>
  <si>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</si>
  <si>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</si>
  <si>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</si>
  <si>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</si>
  <si>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</si>
  <si>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</si>
  <si>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</si>
  <si>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</si>
  <si>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</si>
  <si>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</si>
  <si>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</si>
  <si>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</si>
  <si>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</si>
  <si>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</si>
  <si>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</si>
  <si>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</si>
  <si>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</si>
  <si>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</si>
  <si>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</si>
  <si>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</si>
  <si>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</si>
  <si>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</si>
  <si>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</si>
  <si>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</si>
  <si>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</si>
  <si>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</si>
  <si>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</si>
  <si>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</si>
  <si>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</si>
  <si>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</si>
  <si>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</si>
  <si>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</si>
  <si>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</si>
  <si>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</si>
  <si>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</si>
  <si>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</si>
  <si>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</si>
  <si>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</si>
  <si>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</si>
  <si>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</si>
  <si>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</si>
  <si>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</si>
  <si>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</si>
  <si>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</si>
  <si>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</si>
  <si>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</si>
  <si>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</si>
  <si>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</si>
  <si>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</si>
  <si>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</si>
  <si>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</si>
  <si>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</si>
  <si>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</si>
  <si>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</si>
  <si>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</si>
  <si>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</si>
  <si>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</si>
  <si>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</si>
  <si>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</si>
  <si>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</si>
  <si>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</si>
  <si>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</si>
  <si>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</si>
  <si>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</si>
  <si>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</si>
  <si>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</si>
  <si>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</si>
  <si>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</si>
  <si>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</si>
  <si>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</si>
  <si>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</si>
  <si>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</si>
  <si>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</si>
  <si>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</si>
  <si>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</si>
  <si>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</si>
  <si>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</si>
  <si>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</si>
  <si>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</si>
  <si>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</si>
  <si>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</si>
  <si>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</si>
  <si>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</si>
  <si>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</si>
  <si>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</si>
  <si>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</si>
  <si>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</si>
  <si>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</si>
  <si>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</si>
  <si>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</si>
  <si>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</si>
  <si>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</si>
  <si>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</si>
  <si>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</si>
  <si>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</si>
  <si>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</si>
  <si>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</si>
  <si>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</si>
  <si>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</si>
  <si>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</si>
  <si>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</si>
  <si>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</si>
  <si>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</si>
  <si>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</si>
  <si>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</si>
  <si>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</si>
  <si>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</si>
  <si>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</si>
  <si>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</si>
  <si>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</si>
  <si>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</si>
  <si>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</si>
  <si>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</si>
  <si>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</si>
  <si>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</si>
  <si>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</si>
  <si>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</si>
  <si>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</si>
  <si>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</si>
  <si>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</si>
  <si>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</si>
  <si>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</si>
  <si>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</si>
  <si>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</si>
  <si>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</si>
  <si>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</si>
  <si>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</si>
  <si>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</si>
  <si>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</si>
  <si>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</si>
  <si>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</si>
  <si>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</si>
  <si>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</si>
  <si>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</si>
  <si>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</si>
  <si>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</si>
  <si>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</si>
  <si>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</si>
  <si>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</si>
  <si>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</si>
  <si>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</si>
  <si>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</si>
  <si>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</si>
  <si>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</si>
  <si>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</si>
  <si>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</si>
  <si>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</si>
  <si>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</si>
  <si>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</si>
  <si>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</si>
  <si>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</si>
  <si>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</si>
  <si>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</si>
  <si>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</si>
  <si>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</si>
  <si>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</si>
  <si>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</si>
  <si>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</si>
  <si>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</si>
  <si>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</si>
  <si>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</si>
  <si>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</si>
  <si>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</si>
  <si>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</si>
  <si>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</si>
  <si>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</si>
  <si>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</si>
  <si>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</si>
  <si>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</si>
  <si>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</si>
  <si>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</si>
  <si>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</si>
  <si>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</si>
  <si>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</si>
  <si>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</si>
  <si>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</si>
  <si>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</si>
  <si>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</si>
  <si>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</si>
  <si>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</si>
  <si>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</si>
  <si>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</si>
  <si>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</si>
  <si>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</si>
  <si>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</si>
  <si>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</si>
  <si>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</si>
  <si>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</si>
  <si>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</si>
  <si>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</si>
  <si>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</si>
  <si>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</si>
  <si>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</si>
  <si>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</si>
  <si>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</si>
  <si>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</si>
  <si>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</si>
  <si>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</si>
  <si>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</si>
  <si>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</si>
  <si>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</si>
  <si>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</si>
  <si>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</si>
  <si>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</si>
  <si>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</si>
  <si>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</si>
  <si>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</si>
  <si>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</si>
  <si>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</si>
  <si>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</si>
  <si>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</si>
  <si>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</si>
  <si>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</si>
  <si>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</si>
  <si>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</si>
  <si>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</si>
  <si>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</si>
  <si>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</si>
  <si>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</si>
  <si>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</si>
  <si>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</si>
  <si>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</si>
  <si>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</si>
  <si>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</si>
  <si>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</si>
  <si>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</si>
  <si>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</si>
  <si>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</si>
  <si>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</si>
  <si>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</si>
  <si>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</si>
  <si>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</si>
  <si>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</si>
  <si>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</si>
  <si>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</si>
  <si>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</si>
  <si>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</si>
  <si>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</si>
  <si>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</si>
  <si>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</si>
  <si>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</si>
  <si>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</si>
  <si>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</si>
  <si>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</si>
  <si>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</si>
  <si>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</si>
  <si>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</si>
  <si>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</si>
  <si>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</si>
  <si>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</si>
  <si>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</si>
  <si>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</si>
  <si>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</si>
  <si>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</si>
  <si>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</si>
  <si>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</si>
  <si>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</si>
  <si>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</si>
  <si>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</si>
  <si>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</si>
  <si>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</si>
  <si>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</si>
  <si>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</si>
  <si>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</si>
  <si>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</si>
  <si>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</si>
  <si>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</si>
  <si>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</si>
  <si>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</si>
  <si>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</si>
  <si>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</si>
  <si>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</si>
  <si>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</si>
  <si>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</si>
  <si>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</si>
  <si>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</si>
  <si>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</si>
  <si>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</si>
  <si>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</si>
  <si>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</si>
  <si>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</si>
  <si>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</si>
  <si>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</si>
  <si>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</si>
  <si>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</si>
  <si>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</si>
  <si>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</si>
  <si>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</si>
  <si>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</si>
  <si>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</si>
  <si>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</si>
  <si>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</si>
  <si>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</si>
  <si>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</si>
  <si>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</si>
  <si>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</si>
  <si>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</si>
  <si>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</si>
  <si>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</si>
  <si>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</si>
  <si>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</si>
  <si>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</si>
  <si>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</si>
  <si>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</si>
  <si>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</si>
  <si>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</si>
  <si>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</si>
  <si>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</si>
  <si>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</si>
  <si>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</si>
  <si>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</si>
  <si>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</si>
  <si>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</si>
  <si>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</si>
  <si>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</si>
  <si>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</si>
  <si>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</si>
  <si>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</si>
  <si>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</si>
  <si>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</si>
  <si>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</si>
  <si>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</si>
  <si>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</si>
  <si>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</si>
  <si>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</si>
  <si>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</si>
  <si>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</si>
  <si>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</si>
  <si>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</si>
  <si>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</si>
  <si>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</si>
  <si>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</si>
  <si>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</si>
  <si>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</si>
  <si>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</si>
  <si>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</si>
  <si>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</si>
  <si>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</si>
  <si>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</si>
  <si>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</si>
  <si>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</si>
  <si>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</si>
  <si>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</si>
  <si>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</si>
  <si>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</si>
  <si>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</si>
  <si>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</si>
  <si>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</si>
  <si>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</si>
  <si>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</si>
  <si>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</si>
  <si>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</si>
  <si>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</si>
  <si>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</si>
  <si>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</si>
  <si>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</si>
  <si>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</si>
  <si>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</si>
  <si>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</si>
  <si>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</si>
  <si>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</si>
  <si>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</si>
  <si>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</si>
  <si>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</si>
  <si>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</si>
  <si>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</si>
  <si>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</si>
  <si>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</si>
  <si>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</si>
  <si>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</si>
  <si>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</si>
  <si>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</si>
  <si>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</si>
  <si>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</si>
  <si>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</si>
  <si>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</si>
  <si>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</si>
  <si>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</si>
  <si>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</si>
  <si>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</si>
  <si>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</si>
  <si>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</si>
  <si>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</si>
  <si>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</si>
  <si>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</si>
  <si>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</si>
  <si>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</si>
  <si>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</si>
  <si>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</si>
  <si>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</si>
  <si>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</si>
  <si>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</si>
  <si>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</si>
  <si>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</si>
  <si>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</si>
  <si>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</si>
  <si>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</si>
  <si>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</si>
  <si>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</si>
  <si>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</si>
  <si>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</si>
  <si>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</si>
  <si>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</si>
  <si>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</si>
  <si>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</si>
  <si>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</si>
  <si>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</si>
  <si>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</si>
  <si>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</si>
  <si>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</si>
  <si>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</si>
  <si>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</si>
  <si>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</si>
  <si>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</si>
  <si>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</si>
  <si>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</si>
  <si>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</si>
  <si>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</si>
  <si>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</si>
  <si>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</si>
  <si>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</si>
  <si>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</si>
  <si>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</si>
  <si>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</si>
  <si>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</si>
  <si>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</si>
  <si>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</si>
  <si>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</si>
  <si>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</si>
  <si>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</si>
  <si>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</si>
  <si>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</si>
  <si>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</si>
  <si>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</si>
  <si>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</si>
  <si>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</si>
  <si>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</si>
  <si>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</si>
  <si>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</si>
  <si>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</si>
  <si>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</si>
  <si>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</si>
  <si>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</si>
  <si>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</si>
  <si>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</si>
  <si>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</si>
  <si>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</si>
  <si>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</si>
  <si>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</si>
  <si>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</si>
  <si>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</si>
  <si>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</si>
  <si>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</si>
  <si>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</si>
  <si>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</si>
  <si>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</si>
  <si>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</si>
  <si>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</si>
  <si>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</si>
  <si>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</si>
  <si>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</si>
  <si>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</si>
  <si>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</si>
  <si>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</si>
  <si>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</si>
  <si>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</si>
  <si>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</si>
  <si>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</si>
  <si>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</si>
  <si>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</si>
  <si>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</si>
  <si>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</si>
  <si>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</si>
  <si>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</si>
  <si>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</si>
  <si>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</si>
  <si>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</si>
  <si>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</si>
  <si>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</si>
  <si>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</si>
  <si>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</si>
  <si>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</si>
  <si>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</si>
  <si>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</si>
  <si>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</si>
  <si>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</si>
  <si>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</si>
  <si>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</si>
  <si>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</si>
  <si>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</si>
  <si>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</si>
  <si>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</si>
  <si>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</si>
  <si>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</si>
  <si>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</si>
  <si>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</si>
  <si>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</si>
  <si>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</si>
  <si>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</si>
  <si>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</si>
  <si>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</si>
  <si>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</si>
  <si>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</si>
  <si>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</si>
  <si>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</si>
  <si>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</si>
  <si>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</si>
  <si>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</si>
  <si>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</si>
  <si>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</si>
  <si>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</si>
  <si>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</si>
  <si>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</si>
  <si>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</si>
  <si>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</si>
  <si>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</si>
  <si>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</si>
  <si>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</si>
  <si>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</si>
  <si>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</si>
  <si>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</si>
  <si>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</si>
  <si>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</si>
  <si>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</si>
  <si>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</si>
  <si>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</si>
  <si>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</si>
  <si>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</si>
  <si>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</si>
  <si>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</si>
  <si>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</si>
  <si>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</si>
  <si>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</si>
  <si>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</si>
  <si>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</si>
  <si>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</si>
  <si>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</si>
  <si>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</si>
  <si>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</si>
  <si>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</si>
  <si>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</si>
  <si>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</si>
  <si>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</si>
  <si>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</si>
  <si>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</si>
  <si>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</si>
  <si>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</si>
  <si>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</si>
  <si>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</si>
  <si>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</si>
  <si>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</si>
  <si>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</si>
  <si>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</si>
  <si>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</si>
  <si>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</si>
  <si>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</si>
  <si>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</si>
  <si>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</si>
  <si>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</si>
  <si>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</si>
  <si>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</si>
  <si>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</si>
  <si>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</si>
  <si>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</si>
  <si>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</si>
  <si>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</si>
  <si>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</si>
  <si>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</si>
  <si>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</si>
  <si>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</si>
  <si>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</si>
  <si>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</si>
  <si>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</si>
  <si>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</si>
  <si>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</si>
  <si>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</si>
  <si>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</si>
  <si>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</si>
  <si>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</si>
  <si>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</si>
  <si>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</si>
  <si>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</si>
  <si>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</si>
  <si>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</si>
  <si>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</si>
  <si>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</si>
  <si>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</si>
  <si>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</si>
  <si>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</si>
  <si>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</si>
  <si>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</si>
  <si>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</si>
  <si>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</si>
  <si>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</si>
  <si>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</si>
  <si>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</si>
  <si>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</si>
  <si>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</si>
  <si>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</si>
  <si>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</si>
  <si>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</si>
  <si>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</si>
  <si>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</si>
  <si>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</si>
  <si>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</si>
  <si>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</si>
  <si>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</si>
  <si>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</si>
  <si>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</si>
  <si>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</si>
  <si>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</si>
  <si>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</si>
  <si>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</si>
  <si>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</si>
  <si>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</si>
  <si>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</si>
  <si>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</si>
  <si>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</si>
  <si>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</si>
  <si>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</si>
  <si>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</si>
  <si>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</si>
  <si>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</si>
  <si>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</si>
  <si>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</si>
  <si>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</si>
  <si>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</si>
  <si>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</si>
  <si>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</si>
  <si>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</si>
  <si>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</si>
  <si>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</si>
  <si>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</si>
  <si>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</si>
  <si>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</si>
  <si>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</si>
  <si>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</si>
  <si>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</si>
  <si>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</si>
  <si>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</si>
  <si>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</si>
  <si>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</si>
  <si>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</si>
  <si>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</si>
  <si>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</si>
  <si>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</si>
  <si>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</si>
  <si>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</si>
  <si>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</si>
  <si>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</si>
  <si>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</si>
  <si>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</si>
  <si>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</si>
  <si>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</si>
  <si>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</si>
  <si>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</si>
  <si>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</si>
  <si>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</si>
  <si>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</si>
  <si>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</si>
  <si>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</si>
  <si>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</si>
  <si>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</si>
  <si>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</si>
  <si>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</si>
  <si>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</si>
  <si>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</si>
  <si>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</si>
  <si>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</si>
  <si>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</si>
  <si>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</si>
  <si>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</si>
  <si>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</si>
  <si>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</si>
  <si>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</si>
  <si>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</si>
  <si>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</si>
  <si>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</si>
  <si>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</si>
  <si>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</si>
  <si>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</si>
  <si>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</si>
  <si>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</si>
  <si>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</si>
  <si>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</si>
  <si>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</si>
  <si>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</si>
  <si>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</si>
  <si>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</si>
  <si>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</si>
  <si>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</si>
  <si>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</si>
  <si>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</si>
  <si>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</si>
  <si>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</si>
  <si>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</si>
  <si>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</si>
  <si>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</si>
  <si>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</si>
  <si>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</si>
  <si>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</si>
  <si>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</si>
  <si>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</si>
  <si>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</si>
  <si>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</si>
  <si>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</si>
  <si>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</si>
  <si>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</si>
  <si>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</si>
  <si>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</si>
  <si>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</si>
  <si>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</si>
  <si>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</si>
  <si>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</si>
  <si>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</si>
  <si>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</si>
  <si>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</si>
  <si>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</si>
  <si>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</si>
  <si>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</si>
  <si>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</si>
  <si>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</si>
  <si>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</si>
  <si>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</si>
  <si>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</si>
  <si>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</si>
  <si>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</si>
  <si>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</si>
  <si>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</si>
  <si>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</si>
  <si>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</si>
  <si>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</si>
  <si>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</si>
  <si>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</si>
  <si>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</si>
  <si>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</si>
  <si>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</si>
  <si>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</si>
  <si>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</si>
  <si>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</si>
  <si>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</si>
  <si>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</si>
  <si>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</si>
  <si>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</si>
  <si>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</si>
  <si>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</si>
  <si>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</si>
  <si>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</si>
  <si>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</si>
  <si>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</si>
  <si>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</si>
  <si>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</si>
  <si>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</si>
  <si>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</si>
  <si>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</si>
  <si>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</si>
  <si>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</si>
  <si>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</si>
  <si>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</si>
  <si>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</si>
  <si>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</si>
  <si>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</si>
  <si>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</si>
  <si>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</si>
  <si>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</si>
  <si>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</si>
  <si>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</si>
  <si>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</si>
  <si>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</si>
  <si>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</si>
  <si>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</si>
  <si>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</si>
  <si>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</si>
  <si>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</si>
  <si>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</si>
  <si>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</si>
  <si>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</si>
  <si>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</si>
  <si>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</si>
  <si>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</si>
  <si>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</si>
  <si>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</si>
  <si>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</si>
  <si>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</si>
  <si>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</si>
  <si>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</si>
  <si>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</si>
  <si>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</si>
  <si>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</si>
  <si>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</si>
  <si>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</si>
  <si>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</si>
  <si>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</si>
  <si>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</si>
  <si>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</si>
  <si>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</si>
  <si>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</si>
  <si>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</si>
  <si>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</si>
  <si>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</si>
  <si>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</si>
  <si>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</si>
  <si>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</si>
  <si>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</si>
  <si>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</si>
  <si>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</si>
  <si>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</si>
  <si>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</si>
  <si>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</si>
  <si>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</si>
  <si>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</si>
  <si>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</si>
  <si>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</si>
  <si>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</si>
  <si>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</si>
  <si>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</si>
  <si>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</si>
  <si>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</si>
  <si>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</si>
  <si>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</si>
  <si>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</si>
  <si>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</si>
  <si>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</si>
  <si>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</si>
  <si>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</si>
  <si>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</si>
  <si>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</si>
  <si>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</si>
  <si>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</si>
  <si>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</si>
  <si>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</si>
  <si>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</si>
  <si>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</si>
  <si>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</si>
  <si>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</si>
  <si>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</si>
  <si>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</si>
  <si>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</si>
  <si>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</si>
  <si>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</si>
  <si>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</si>
  <si>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</si>
  <si>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</si>
  <si>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</si>
  <si>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</si>
  <si>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</si>
  <si>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</si>
  <si>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</si>
  <si>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</si>
  <si>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</si>
  <si>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</si>
  <si>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</si>
  <si>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</si>
  <si>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</si>
  <si>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</si>
  <si>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</si>
  <si>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</si>
  <si>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</si>
  <si>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</si>
  <si>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</si>
  <si>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</si>
  <si>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</si>
  <si>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</si>
  <si>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</si>
  <si>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</si>
  <si>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</si>
  <si>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</si>
  <si>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</si>
  <si>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</si>
  <si>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</si>
  <si>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</si>
  <si>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</si>
  <si>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</si>
  <si>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</si>
  <si>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</si>
  <si>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</si>
  <si>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</si>
  <si>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</si>
  <si>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</si>
  <si>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</si>
  <si>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</si>
  <si>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</si>
  <si>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</si>
  <si>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</si>
  <si>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</si>
  <si>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</si>
  <si>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</si>
  <si>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</si>
  <si>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</si>
  <si>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</si>
  <si>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</si>
  <si>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</si>
  <si>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</si>
  <si>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</si>
  <si>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</si>
  <si>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</si>
  <si>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</si>
  <si>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</si>
  <si>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</si>
  <si>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</si>
  <si>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</si>
  <si>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</si>
  <si>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</si>
  <si>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</si>
  <si>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</si>
  <si>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</si>
  <si>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</si>
  <si>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</si>
  <si>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</si>
  <si>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</si>
  <si>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</si>
  <si>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</si>
  <si>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</si>
  <si>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</si>
  <si>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</si>
  <si>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</si>
  <si>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</si>
  <si>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</si>
  <si>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</si>
  <si>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</si>
  <si>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</si>
  <si>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</si>
  <si>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</si>
  <si>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</si>
  <si>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</si>
  <si>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</si>
  <si>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</si>
  <si>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</si>
  <si>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</si>
  <si>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</si>
  <si>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</si>
  <si>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</si>
  <si>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</si>
  <si>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</si>
  <si>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</si>
  <si>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</si>
  <si>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</si>
  <si>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</si>
  <si>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</si>
  <si>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</si>
  <si>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</si>
  <si>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</si>
  <si>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</si>
  <si>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</si>
  <si>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</si>
  <si>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</si>
  <si>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</si>
  <si>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</si>
  <si>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</si>
  <si>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</si>
  <si>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</si>
  <si>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</si>
  <si>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</si>
  <si>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</si>
  <si>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</si>
  <si>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</si>
  <si>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</si>
  <si>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</si>
  <si>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</si>
  <si>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</si>
  <si>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</si>
  <si>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</si>
  <si>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</si>
  <si>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</si>
  <si>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</si>
  <si>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</si>
  <si>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</si>
  <si>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</si>
  <si>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</si>
  <si>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</si>
  <si>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</si>
  <si>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</si>
  <si>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</si>
  <si>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</si>
  <si>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</si>
  <si>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</si>
  <si>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</si>
  <si>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</si>
  <si>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</si>
  <si>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</si>
  <si>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</si>
  <si>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</si>
  <si>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</si>
  <si>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</si>
  <si>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</si>
  <si>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</si>
  <si>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</si>
  <si>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</si>
  <si>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</si>
  <si>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</si>
  <si>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</si>
  <si>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</si>
  <si>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</si>
  <si>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</si>
  <si>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</si>
  <si>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</si>
  <si>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</si>
  <si>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</si>
  <si>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</si>
  <si>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</si>
  <si>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</si>
  <si>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</si>
  <si>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</si>
  <si>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</si>
  <si>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</si>
  <si>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</si>
  <si>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</si>
  <si>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</si>
  <si>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</si>
  <si>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</si>
  <si>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</si>
  <si>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</si>
  <si>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</si>
  <si>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</si>
  <si>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</si>
  <si>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</si>
  <si>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</si>
  <si>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</si>
  <si>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</si>
  <si>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</si>
  <si>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</si>
  <si>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</si>
  <si>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</si>
  <si>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</si>
  <si>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</si>
  <si>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</si>
  <si>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</si>
  <si>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</si>
  <si>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</si>
  <si>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</si>
  <si>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</si>
  <si>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</si>
  <si>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</si>
  <si>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</si>
  <si>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</si>
  <si>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</si>
  <si>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</si>
  <si>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</si>
  <si>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</si>
  <si>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</si>
  <si>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</si>
  <si>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</si>
  <si>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</si>
  <si>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</si>
  <si>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</si>
  <si>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</si>
  <si>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</si>
  <si>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</si>
  <si>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</si>
  <si>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</si>
  <si>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</si>
  <si>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</si>
  <si>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</si>
  <si>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</si>
  <si>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</si>
  <si>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</si>
  <si>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</si>
  <si>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</si>
  <si>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</si>
  <si>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</si>
  <si>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</si>
  <si>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</si>
  <si>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</si>
  <si>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</si>
  <si>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</si>
  <si>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</si>
  <si>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</si>
  <si>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</si>
  <si>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</si>
  <si>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</si>
  <si>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</si>
  <si>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</si>
  <si>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</si>
  <si>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</si>
  <si>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</si>
  <si>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</si>
  <si>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</si>
  <si>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</si>
  <si>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</si>
  <si>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</si>
  <si>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</si>
  <si>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</si>
  <si>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</si>
  <si>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</si>
  <si>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</si>
  <si>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</si>
  <si>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</si>
  <si>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</si>
  <si>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</si>
  <si>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</si>
  <si>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</si>
  <si>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</si>
  <si>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</si>
  <si>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</si>
  <si>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</si>
  <si>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</si>
  <si>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</si>
  <si>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</si>
  <si>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</si>
  <si>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</si>
  <si>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</si>
  <si>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</si>
  <si>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</si>
  <si>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</si>
  <si>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</si>
  <si>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</si>
  <si>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</si>
  <si>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</si>
  <si>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</si>
  <si>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</si>
  <si>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</si>
  <si>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</si>
  <si>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</si>
  <si>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</si>
  <si>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</si>
  <si>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</si>
  <si>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</si>
  <si>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</si>
  <si>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</si>
  <si>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</si>
  <si>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</si>
  <si>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</si>
  <si>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</si>
  <si>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</si>
  <si>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</si>
  <si>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</si>
  <si>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</si>
  <si>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</si>
  <si>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</si>
  <si>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</si>
  <si>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</si>
  <si>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</si>
  <si>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</si>
  <si>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</si>
  <si>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</si>
  <si>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</si>
  <si>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</si>
  <si>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</si>
  <si>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</si>
  <si>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</si>
  <si>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</si>
  <si>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</si>
  <si>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</si>
  <si>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</si>
  <si>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</si>
  <si>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</si>
  <si>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</si>
  <si>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</si>
  <si>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</si>
  <si>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</si>
  <si>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</si>
  <si>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</si>
  <si>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</si>
  <si>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</si>
  <si>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</si>
  <si>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</si>
  <si>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</si>
  <si>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</si>
  <si>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</si>
  <si>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</si>
  <si>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</si>
  <si>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</si>
  <si>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</si>
  <si>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</si>
  <si>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</si>
  <si>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</si>
  <si>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</si>
  <si>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</si>
  <si>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</si>
  <si>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</si>
  <si>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</si>
  <si>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</si>
  <si>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</si>
  <si>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</si>
  <si>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</si>
  <si>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</si>
  <si>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</si>
  <si>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</si>
  <si>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</si>
  <si>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</si>
  <si>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</si>
  <si>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</si>
  <si>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</si>
  <si>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</si>
  <si>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</si>
  <si>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</si>
  <si>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</si>
  <si>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</si>
  <si>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</si>
  <si>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</si>
  <si>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</si>
  <si>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</si>
  <si>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</si>
  <si>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</si>
  <si>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</si>
  <si>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</si>
  <si>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</si>
  <si>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</si>
  <si>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</si>
  <si>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</si>
  <si>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</si>
  <si>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</si>
  <si>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</si>
  <si>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</si>
  <si>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</si>
  <si>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</si>
  <si>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</si>
  <si>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</si>
  <si>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</si>
  <si>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</si>
  <si>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</si>
  <si>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</si>
  <si>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</si>
  <si>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</si>
  <si>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</si>
  <si>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</si>
  <si>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</si>
  <si>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</si>
  <si>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</si>
  <si>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</si>
  <si>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</si>
  <si>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</si>
  <si>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</si>
  <si>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</si>
  <si>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</si>
  <si>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</si>
  <si>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</si>
  <si>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</si>
  <si>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</si>
  <si>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</si>
  <si>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</si>
  <si>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</si>
  <si>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</si>
  <si>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</si>
  <si>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</si>
  <si>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</si>
  <si>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</si>
  <si>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</si>
  <si>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</si>
  <si>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</si>
  <si>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</si>
  <si>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</si>
  <si>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</si>
  <si>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</si>
  <si>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</si>
  <si>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</si>
  <si>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</si>
  <si>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</si>
  <si>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</si>
  <si>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</si>
  <si>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</si>
  <si>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</si>
  <si>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</si>
  <si>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</si>
  <si>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</si>
  <si>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</si>
  <si>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</si>
  <si>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</si>
  <si>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</si>
  <si>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</si>
  <si>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</si>
  <si>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</si>
  <si>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</si>
  <si>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</si>
  <si>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</si>
  <si>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</si>
  <si>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</si>
  <si>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</si>
  <si>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</si>
  <si>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</si>
  <si>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</si>
  <si>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</si>
  <si>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</si>
  <si>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</si>
  <si>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</si>
  <si>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</si>
  <si>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</si>
  <si>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</si>
  <si>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</si>
  <si>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</si>
  <si>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</si>
  <si>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</si>
  <si>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</si>
  <si>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</si>
  <si>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</si>
  <si>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</si>
  <si>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</si>
  <si>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</si>
  <si>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</si>
  <si>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</si>
  <si>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</si>
  <si>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</si>
  <si>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</si>
  <si>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</si>
  <si>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</si>
  <si>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</si>
  <si>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</si>
  <si>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</si>
  <si>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</si>
  <si>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</si>
  <si>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</si>
  <si>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</si>
  <si>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</si>
  <si>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</si>
  <si>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</si>
  <si>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</si>
  <si>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</si>
  <si>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</si>
  <si>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</si>
  <si>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</si>
  <si>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</si>
  <si>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</si>
  <si>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</si>
  <si>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</si>
  <si>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</si>
  <si>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</si>
  <si>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</si>
  <si>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</si>
  <si>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</si>
  <si>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</si>
  <si>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</si>
  <si>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</si>
  <si>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</si>
  <si>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</si>
  <si>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</si>
  <si>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</si>
  <si>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</si>
  <si>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</si>
  <si>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</si>
  <si>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</si>
  <si>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</si>
  <si>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</si>
  <si>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</si>
  <si>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</si>
  <si>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</si>
  <si>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</si>
  <si>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</si>
  <si>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</si>
  <si>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</si>
  <si>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</si>
  <si>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</si>
  <si>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</si>
  <si>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</si>
  <si>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</si>
  <si>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</si>
  <si>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</si>
  <si>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</si>
  <si>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</si>
  <si>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</si>
  <si>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</si>
  <si>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</si>
  <si>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</si>
  <si>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</si>
  <si>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</si>
  <si>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</si>
  <si>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</si>
  <si>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</si>
  <si>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</si>
  <si>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</si>
  <si>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</si>
  <si>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</si>
  <si>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</si>
  <si>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</si>
  <si>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</si>
  <si>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</si>
  <si>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</si>
  <si>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</si>
  <si>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</si>
  <si>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</si>
  <si>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</si>
  <si>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</si>
  <si>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</si>
  <si>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</si>
  <si>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</si>
  <si>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</si>
  <si>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</si>
  <si>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</si>
  <si>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</si>
  <si>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</si>
  <si>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</si>
  <si>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</si>
  <si>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</si>
  <si>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</si>
  <si>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</si>
  <si>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</si>
  <si>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</si>
  <si>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</si>
  <si>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</si>
  <si>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</si>
  <si>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</si>
  <si>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</si>
  <si>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</si>
  <si>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</si>
  <si>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</si>
  <si>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</si>
  <si>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</si>
  <si>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</si>
  <si>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</si>
  <si>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</si>
  <si>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</si>
  <si>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</si>
  <si>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</si>
  <si>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</si>
  <si>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</si>
  <si>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</si>
  <si>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</si>
  <si>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</si>
  <si>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</si>
  <si>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</si>
  <si>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</si>
  <si>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</si>
  <si>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</si>
  <si>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</si>
  <si>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</si>
  <si>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</si>
  <si>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</si>
  <si>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</si>
  <si>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</si>
  <si>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</si>
  <si>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</si>
  <si>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</si>
  <si>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</si>
  <si>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</si>
  <si>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</si>
  <si>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</si>
  <si>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</si>
  <si>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</si>
  <si>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</si>
  <si>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</si>
  <si>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</si>
  <si>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</si>
  <si>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</si>
  <si>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</si>
  <si>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</si>
  <si>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</si>
  <si>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</si>
  <si>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</si>
  <si>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</si>
  <si>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</si>
  <si>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</si>
  <si>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</si>
  <si>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</si>
  <si>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</si>
  <si>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</si>
  <si>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</si>
  <si>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</si>
  <si>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</si>
  <si>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</si>
  <si>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</si>
  <si>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</si>
  <si>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</si>
  <si>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</si>
  <si>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</si>
  <si>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</si>
  <si>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</si>
  <si>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</si>
  <si>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</si>
  <si>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</si>
  <si>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</si>
  <si>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</si>
  <si>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</si>
  <si>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</si>
  <si>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</si>
  <si>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</si>
  <si>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</si>
  <si>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</si>
  <si>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</si>
  <si>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</si>
  <si>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</si>
  <si>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</si>
  <si>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</si>
  <si>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</si>
  <si>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</si>
  <si>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</si>
  <si>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</si>
  <si>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</si>
  <si>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</si>
  <si>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</si>
  <si>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</si>
  <si>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</si>
  <si>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</si>
  <si>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</si>
  <si>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</si>
  <si>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</si>
  <si>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</si>
  <si>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</si>
  <si>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</si>
  <si>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</si>
  <si>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</si>
  <si>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</si>
  <si>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</si>
  <si>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</si>
  <si>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</si>
  <si>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</si>
  <si>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</si>
  <si>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</si>
  <si>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</si>
  <si>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</si>
  <si>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</si>
  <si>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</si>
  <si>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</si>
  <si>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</si>
  <si>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</si>
  <si>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</si>
  <si>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</si>
  <si>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</si>
  <si>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</si>
  <si>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</si>
  <si>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</si>
  <si>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</si>
  <si>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</si>
  <si>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</si>
  <si>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</si>
  <si>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</si>
  <si>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</si>
  <si>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</si>
  <si>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</si>
  <si>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</si>
  <si>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</si>
  <si>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</si>
  <si>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</si>
  <si>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</si>
  <si>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</si>
  <si>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</si>
  <si>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</si>
  <si>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</si>
  <si>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</si>
  <si>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</si>
  <si>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</si>
  <si>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</si>
  <si>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</si>
  <si>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</si>
  <si>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</si>
  <si>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</si>
  <si>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</si>
  <si>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</si>
  <si>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</si>
  <si>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</si>
  <si>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</si>
  <si>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</si>
  <si>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</si>
  <si>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</si>
  <si>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</si>
  <si>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</si>
  <si>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</si>
  <si>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</si>
  <si>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</si>
  <si>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</si>
  <si>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</si>
  <si>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</si>
  <si>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</si>
  <si>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</si>
  <si>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</si>
  <si>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</si>
  <si>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</si>
  <si>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</si>
  <si>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</si>
  <si>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</si>
  <si>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</si>
  <si>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</si>
  <si>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</si>
  <si>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</si>
  <si>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</si>
  <si>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</si>
  <si>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</si>
  <si>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</si>
  <si>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</si>
  <si>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</si>
  <si>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</si>
  <si>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</si>
  <si>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</si>
  <si>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</si>
  <si>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</si>
  <si>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</si>
  <si>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</si>
  <si>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</si>
  <si>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</si>
  <si>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</si>
  <si>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</si>
  <si>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</si>
  <si>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</si>
  <si>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</si>
  <si>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</si>
  <si>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</si>
  <si>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</si>
  <si>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</si>
  <si>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</si>
  <si>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</si>
  <si>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</si>
  <si>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</si>
  <si>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</si>
  <si>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</si>
  <si>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</si>
  <si>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</si>
  <si>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</si>
  <si>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</si>
  <si>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</si>
  <si>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</si>
  <si>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</si>
  <si>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</si>
  <si>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</si>
  <si>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</si>
  <si>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</si>
  <si>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</si>
  <si>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</si>
  <si>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</si>
  <si>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</si>
  <si>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</si>
  <si>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</si>
  <si>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</si>
  <si>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</si>
  <si>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</si>
  <si>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</si>
  <si>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</si>
  <si>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</si>
  <si>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</si>
  <si>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</si>
  <si>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</si>
  <si>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</si>
  <si>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</si>
  <si>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</si>
  <si>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</si>
  <si>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</si>
  <si>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</si>
  <si>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</si>
  <si>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</si>
  <si>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</si>
  <si>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</si>
  <si>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</si>
  <si>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</si>
  <si>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</si>
  <si>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</si>
  <si>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</si>
  <si>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</si>
  <si>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</si>
  <si>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</si>
  <si>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</si>
  <si>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</si>
  <si>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</si>
  <si>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</si>
  <si>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</si>
  <si>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</si>
  <si>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</si>
  <si>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</si>
  <si>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</si>
  <si>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</si>
  <si>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</si>
  <si>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</si>
  <si>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</si>
  <si>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</si>
  <si>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</si>
  <si>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</si>
  <si>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</si>
  <si>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</si>
  <si>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</si>
  <si>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</si>
  <si>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</si>
  <si>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</si>
  <si>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</si>
  <si>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</si>
  <si>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</si>
  <si>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</si>
  <si>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</si>
  <si>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</si>
  <si>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</si>
  <si>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</si>
  <si>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</si>
  <si>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</si>
  <si>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</si>
  <si>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</si>
  <si>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</si>
  <si>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</si>
  <si>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</si>
  <si>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</si>
  <si>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</si>
  <si>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</si>
  <si>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</si>
  <si>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</si>
  <si>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</si>
  <si>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</si>
  <si>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</si>
  <si>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</si>
  <si>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</si>
  <si>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</si>
  <si>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</si>
  <si>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</si>
  <si>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</si>
  <si>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</si>
  <si>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</si>
  <si>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</si>
  <si>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</si>
  <si>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</si>
  <si>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</si>
  <si>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</si>
  <si>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</si>
  <si>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</si>
  <si>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</si>
  <si>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</si>
  <si>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</si>
  <si>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</si>
  <si>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</si>
  <si>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</si>
  <si>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</si>
  <si>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</si>
  <si>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</si>
  <si>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</si>
  <si>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</si>
  <si>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</si>
  <si>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</si>
  <si>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</si>
  <si>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</si>
  <si>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</si>
  <si>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</si>
  <si>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</si>
  <si>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</si>
  <si>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</si>
  <si>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</si>
  <si>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</si>
  <si>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</si>
  <si>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</si>
  <si>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</si>
  <si>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</si>
  <si>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</si>
  <si>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</si>
  <si>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</si>
  <si>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</si>
  <si>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</si>
  <si>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</si>
  <si>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</si>
  <si>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</si>
  <si>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</si>
  <si>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</si>
  <si>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</si>
  <si>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</si>
  <si>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</si>
  <si>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</si>
  <si>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</si>
  <si>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</si>
  <si>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</si>
  <si>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</si>
  <si>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</si>
  <si>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</si>
  <si>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</si>
  <si>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</si>
  <si>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</si>
  <si>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</si>
  <si>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</si>
  <si>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</si>
  <si>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</si>
  <si>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</si>
  <si>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</si>
  <si>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</si>
  <si>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</si>
  <si>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</si>
  <si>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</si>
  <si>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</si>
  <si>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</si>
  <si>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</si>
  <si>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</si>
  <si>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</si>
  <si>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</si>
  <si>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</si>
  <si>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</si>
  <si>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</si>
  <si>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</si>
  <si>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</si>
  <si>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</si>
  <si>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</si>
  <si>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</si>
  <si>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</si>
  <si>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</si>
  <si>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</si>
  <si>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</si>
  <si>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</si>
  <si>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</si>
  <si>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</si>
  <si>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</si>
  <si>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</si>
  <si>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</si>
  <si>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</si>
  <si>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</si>
  <si>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</si>
  <si>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</si>
  <si>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</si>
  <si>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</si>
  <si>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</si>
  <si>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</si>
  <si>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</si>
  <si>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</si>
  <si>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</si>
  <si>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</si>
  <si>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</si>
  <si>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</si>
  <si>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</si>
  <si>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</si>
  <si>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</si>
  <si>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</si>
  <si>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</si>
  <si>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</si>
  <si>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</si>
  <si>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</si>
  <si>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</si>
  <si>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</si>
  <si>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</si>
  <si>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</si>
  <si>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</si>
  <si>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</si>
  <si>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</si>
  <si>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</si>
  <si>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</si>
  <si>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</si>
  <si>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</si>
  <si>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</si>
  <si>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</si>
  <si>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</si>
  <si>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</si>
  <si>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</si>
  <si>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</si>
  <si>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</si>
  <si>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</si>
  <si>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</si>
  <si>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</si>
  <si>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</si>
  <si>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</si>
  <si>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</si>
  <si>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</si>
  <si>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</si>
  <si>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</si>
  <si>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</si>
  <si>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</si>
  <si>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</si>
  <si>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</si>
  <si>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</si>
  <si>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</si>
  <si>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</si>
  <si>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</si>
  <si>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</si>
  <si>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</si>
  <si>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</si>
  <si>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</si>
  <si>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</si>
  <si>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</si>
  <si>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</si>
  <si>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</si>
  <si>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</si>
  <si>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</si>
  <si>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</si>
  <si>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</si>
  <si>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</si>
  <si>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</si>
  <si>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</si>
  <si>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</si>
  <si>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</si>
  <si>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</si>
  <si>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</si>
  <si>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</si>
  <si>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</si>
  <si>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</si>
  <si>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</si>
  <si>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</si>
  <si>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</si>
  <si>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</si>
  <si>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</si>
  <si>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</si>
  <si>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</si>
  <si>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</si>
  <si>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</si>
  <si>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</si>
  <si>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</si>
  <si>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</si>
  <si>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</si>
  <si>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</si>
  <si>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</si>
  <si>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</si>
  <si>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</si>
  <si>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</si>
  <si>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</si>
  <si>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</si>
  <si>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</si>
  <si>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</si>
  <si>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</si>
  <si>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</si>
  <si>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</si>
  <si>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</si>
  <si>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</si>
  <si>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</si>
  <si>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</si>
  <si>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</si>
  <si>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</si>
  <si>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</si>
  <si>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</si>
  <si>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</si>
  <si>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</si>
  <si>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</si>
  <si>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</si>
  <si>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</si>
  <si>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</si>
  <si>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</si>
  <si>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</si>
  <si>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</si>
  <si>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</si>
  <si>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</si>
  <si>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</si>
  <si>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</si>
  <si>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</si>
  <si>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</si>
  <si>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</si>
  <si>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</si>
  <si>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</si>
  <si>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</si>
  <si>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</si>
  <si>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</si>
  <si>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</si>
  <si>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</si>
  <si>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</si>
  <si>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</si>
  <si>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</si>
  <si>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</si>
  <si>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</si>
  <si>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</si>
  <si>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</si>
  <si>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</si>
  <si>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</si>
  <si>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</si>
  <si>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</si>
  <si>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</si>
  <si>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</si>
  <si>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</si>
  <si>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</si>
  <si>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</si>
  <si>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</si>
  <si>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</si>
  <si>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</si>
  <si>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</si>
  <si>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</si>
  <si>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</si>
  <si>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</si>
  <si>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</si>
  <si>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</si>
  <si>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</si>
  <si>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</si>
  <si>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</si>
  <si>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</si>
  <si>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</si>
  <si>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</si>
  <si>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</si>
  <si>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</si>
  <si>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</si>
  <si>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</si>
  <si>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</si>
  <si>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</si>
  <si>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</si>
  <si>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</si>
  <si>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</si>
  <si>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</si>
  <si>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</si>
  <si>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</si>
  <si>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</si>
  <si>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</si>
  <si>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</si>
  <si>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</si>
  <si>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</si>
  <si>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</si>
  <si>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</si>
  <si>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</si>
  <si>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</si>
  <si>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</si>
  <si>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</si>
  <si>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</si>
  <si>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</si>
  <si>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</si>
  <si>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</si>
  <si>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</si>
  <si>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</si>
  <si>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</si>
  <si>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</si>
  <si>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</si>
  <si>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</si>
  <si>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</si>
  <si>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</si>
  <si>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</si>
  <si>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</si>
  <si>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</si>
  <si>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</si>
  <si>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</si>
  <si>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</si>
  <si>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</si>
  <si>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</si>
  <si>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</si>
  <si>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</si>
  <si>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</si>
  <si>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</si>
  <si>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</si>
  <si>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</si>
  <si>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</si>
  <si>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</si>
  <si>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</si>
  <si>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</si>
  <si>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</si>
  <si>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</si>
  <si>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</si>
  <si>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</si>
  <si>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</si>
  <si>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</si>
  <si>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</si>
  <si>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</si>
  <si>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</si>
  <si>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</si>
  <si>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</si>
  <si>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</si>
  <si>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</si>
  <si>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</si>
  <si>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</si>
  <si>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</si>
  <si>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</si>
  <si>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</si>
  <si>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</si>
  <si>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</si>
  <si>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</si>
  <si>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</si>
  <si>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</si>
  <si>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</si>
  <si>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</si>
  <si>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</si>
  <si>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</si>
  <si>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</si>
  <si>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</si>
  <si>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</si>
  <si>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</si>
  <si>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</si>
  <si>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</si>
  <si>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</si>
  <si>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</si>
  <si>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</si>
  <si>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</si>
  <si>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</si>
  <si>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</si>
  <si>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</si>
  <si>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</si>
  <si>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</si>
  <si>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</si>
  <si>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</si>
  <si>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</si>
  <si>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</si>
  <si>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</si>
  <si>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</si>
  <si>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</si>
  <si>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</si>
  <si>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</si>
  <si>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</si>
  <si>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</si>
  <si>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</si>
  <si>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</si>
  <si>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</si>
  <si>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</si>
  <si>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</si>
  <si>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</si>
  <si>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</si>
  <si>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</si>
  <si>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</si>
  <si>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</si>
  <si>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</si>
  <si>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</si>
  <si>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</si>
  <si>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</si>
  <si>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</si>
  <si>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</si>
  <si>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</si>
  <si>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</si>
  <si>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</si>
  <si>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</si>
  <si>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</si>
  <si>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</si>
  <si>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</si>
  <si>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</si>
  <si>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</si>
  <si>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</si>
  <si>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</si>
  <si>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</si>
  <si>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</si>
  <si>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</si>
  <si>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</si>
  <si>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</si>
  <si>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</si>
  <si>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</si>
  <si>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</si>
  <si>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</si>
  <si>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</si>
  <si>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</si>
  <si>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</si>
  <si>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</si>
  <si>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</si>
  <si>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</si>
  <si>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</si>
  <si>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</si>
  <si>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</si>
  <si>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</si>
  <si>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</si>
  <si>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</si>
  <si>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</si>
  <si>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</si>
  <si>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</si>
  <si>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</si>
  <si>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</si>
  <si>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</si>
  <si>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</si>
  <si>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</si>
  <si>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</si>
  <si>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</si>
  <si>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</si>
  <si>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</si>
  <si>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</si>
  <si>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</si>
  <si>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</si>
  <si>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</si>
  <si>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</si>
  <si>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</si>
  <si>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</si>
  <si>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</si>
  <si>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</si>
  <si>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</si>
  <si>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</si>
  <si>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</si>
  <si>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</si>
  <si>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</si>
  <si>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</si>
  <si>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</si>
  <si>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</si>
  <si>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</si>
  <si>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</si>
  <si>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</si>
  <si>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</si>
  <si>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</si>
  <si>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</si>
  <si>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</si>
  <si>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</si>
  <si>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</si>
  <si>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</si>
  <si>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</si>
  <si>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</si>
  <si>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</si>
  <si>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</si>
  <si>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</si>
  <si>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</si>
  <si>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</si>
  <si>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</si>
  <si>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</si>
  <si>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</si>
  <si>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</si>
  <si>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</si>
  <si>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</si>
  <si>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</si>
  <si>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</si>
  <si>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</si>
  <si>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</si>
  <si>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</si>
  <si>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</si>
  <si>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</si>
  <si>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</si>
  <si>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</si>
  <si>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</si>
  <si>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</si>
  <si>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</si>
  <si>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</si>
  <si>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</si>
  <si>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</si>
  <si>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</si>
  <si>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</si>
  <si>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</si>
  <si>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</si>
  <si>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</si>
  <si>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</si>
  <si>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</si>
  <si>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</si>
  <si>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</si>
  <si>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</si>
  <si>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</si>
  <si>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</si>
  <si>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</si>
  <si>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</si>
  <si>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</si>
  <si>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</si>
  <si>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</si>
  <si>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</si>
  <si>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</si>
  <si>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</si>
  <si>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</si>
  <si>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</si>
  <si>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</si>
  <si>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</si>
  <si>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</si>
  <si>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</si>
  <si>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</si>
  <si>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</si>
  <si>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</si>
  <si>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</si>
  <si>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</si>
  <si>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</si>
  <si>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</si>
  <si>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</si>
  <si>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</si>
  <si>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</si>
  <si>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</si>
  <si>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</si>
  <si>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</si>
  <si>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</si>
  <si>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</si>
  <si>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</si>
  <si>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</si>
  <si>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</si>
  <si>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</si>
  <si>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</si>
  <si>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</si>
  <si>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</si>
  <si>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</si>
  <si>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</si>
  <si>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</si>
  <si>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</si>
  <si>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</si>
  <si>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</si>
  <si>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</si>
  <si>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</si>
  <si>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</si>
  <si>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</si>
  <si>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</si>
  <si>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</si>
  <si>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</si>
  <si>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</si>
  <si>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</si>
  <si>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</si>
  <si>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</si>
  <si>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</si>
  <si>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</si>
  <si>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</si>
  <si>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</si>
  <si>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</si>
  <si>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</si>
  <si>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</si>
  <si>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</si>
  <si>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</si>
  <si>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</si>
  <si>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</si>
  <si>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</si>
  <si>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</si>
  <si>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</si>
  <si>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</si>
  <si>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</si>
  <si>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</si>
  <si>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</si>
  <si>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</si>
  <si>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</si>
  <si>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</si>
  <si>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</si>
  <si>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</si>
  <si>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</si>
  <si>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</si>
  <si>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</si>
  <si>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</si>
  <si>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</si>
  <si>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</si>
  <si>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</si>
  <si>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</si>
  <si>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</si>
  <si>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</si>
  <si>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</si>
  <si>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</si>
  <si>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</si>
  <si>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</si>
  <si>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</si>
  <si>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</si>
  <si>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</si>
  <si>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</si>
  <si>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</si>
  <si>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</si>
  <si>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</si>
  <si>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</si>
  <si>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</si>
  <si>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</si>
  <si>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</si>
  <si>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</si>
  <si>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</si>
  <si>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</si>
  <si>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</si>
  <si>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</si>
  <si>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</si>
  <si>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</si>
  <si>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</si>
  <si>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</si>
  <si>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</si>
  <si>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</si>
  <si>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</si>
  <si>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</si>
  <si>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</si>
  <si>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</si>
  <si>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</si>
  <si>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</si>
  <si>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</si>
  <si>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</si>
  <si>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</si>
  <si>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</si>
  <si>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</si>
  <si>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</si>
  <si>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</si>
  <si>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</si>
  <si>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</si>
  <si>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</si>
  <si>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</si>
  <si>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</si>
  <si>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</si>
  <si>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</si>
  <si>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</si>
  <si>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</si>
  <si>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</si>
  <si>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</si>
  <si>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</si>
  <si>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</si>
  <si>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</si>
  <si>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</si>
  <si>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</si>
  <si>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</si>
  <si>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</si>
  <si>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</si>
  <si>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</si>
  <si>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</si>
  <si>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</si>
  <si>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</si>
  <si>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</si>
  <si>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</si>
  <si>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</si>
  <si>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</si>
  <si>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</si>
  <si>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</si>
  <si>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</si>
  <si>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</si>
  <si>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</si>
  <si>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</si>
  <si>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</si>
  <si>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</si>
  <si>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</si>
  <si>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</si>
  <si>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</si>
  <si>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</si>
  <si>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</si>
  <si>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</si>
  <si>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</si>
  <si>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</si>
  <si>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</si>
  <si>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</si>
  <si>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</si>
  <si>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</si>
  <si>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</si>
  <si>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</si>
  <si>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</si>
  <si>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</si>
  <si>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</si>
  <si>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</si>
  <si>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</si>
  <si>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</si>
  <si>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</si>
  <si>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</si>
  <si>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</si>
  <si>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</si>
  <si>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</si>
  <si>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</si>
  <si>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</si>
  <si>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</si>
  <si>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</si>
  <si>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</si>
  <si>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</si>
  <si>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</si>
  <si>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</si>
  <si>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</si>
  <si>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</si>
  <si>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</si>
  <si>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</si>
  <si>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</si>
  <si>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</si>
  <si>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</si>
  <si>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</si>
  <si>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</si>
  <si>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</si>
  <si>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</si>
  <si>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</si>
  <si>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</si>
  <si>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</si>
  <si>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</si>
  <si>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</si>
  <si>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</si>
  <si>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</si>
  <si>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</si>
  <si>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</si>
  <si>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</si>
  <si>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</si>
  <si>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</si>
  <si>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</si>
  <si>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</si>
  <si>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</si>
  <si>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</si>
  <si>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</si>
  <si>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</si>
  <si>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</si>
  <si>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</si>
  <si>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</si>
  <si>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</si>
  <si>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</si>
  <si>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</si>
  <si>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</si>
  <si>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</si>
  <si>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</si>
  <si>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</si>
  <si>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</si>
  <si>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</si>
  <si>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</si>
  <si>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</si>
  <si>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</si>
  <si>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</si>
  <si>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</si>
  <si>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</si>
  <si>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</si>
  <si>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</si>
  <si>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</si>
  <si>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</si>
  <si>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</si>
  <si>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</si>
  <si>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</si>
  <si>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</si>
  <si>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</si>
  <si>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</si>
  <si>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</si>
  <si>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</si>
  <si>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</si>
  <si>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</si>
  <si>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</si>
  <si>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</si>
  <si>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</si>
  <si>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</si>
  <si>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</si>
  <si>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</si>
  <si>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</si>
  <si>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</si>
  <si>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</si>
  <si>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</si>
  <si>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</si>
  <si>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</si>
  <si>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</si>
  <si>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</si>
  <si>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</si>
  <si>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</si>
  <si>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</si>
  <si>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</si>
  <si>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</si>
  <si>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</si>
  <si>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</si>
  <si>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</si>
  <si>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</si>
  <si>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</si>
  <si>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</si>
  <si>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</si>
  <si>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</si>
  <si>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</si>
  <si>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</si>
  <si>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</si>
  <si>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</si>
  <si>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</si>
  <si>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</si>
  <si>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</si>
  <si>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</si>
  <si>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</si>
  <si>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</si>
  <si>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</si>
  <si>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</si>
  <si>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</si>
  <si>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</si>
  <si>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</si>
  <si>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</si>
  <si>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</si>
  <si>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</si>
  <si>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</si>
  <si>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</si>
  <si>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</si>
  <si>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</si>
  <si>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</si>
  <si>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</si>
  <si>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</si>
  <si>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</si>
  <si>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</si>
  <si>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</si>
  <si>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</si>
  <si>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</si>
  <si>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</si>
  <si>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</si>
  <si>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</si>
  <si>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</si>
  <si>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</si>
  <si>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</si>
  <si>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</si>
  <si>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</si>
  <si>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</si>
  <si>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</si>
  <si>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</si>
  <si>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</si>
  <si>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</si>
  <si>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</si>
  <si>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</si>
  <si>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</si>
  <si>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</si>
  <si>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</si>
  <si>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</si>
  <si>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</si>
  <si>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</si>
  <si>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</si>
  <si>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</si>
  <si>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</si>
  <si>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</si>
  <si>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</si>
  <si>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</si>
  <si>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</si>
  <si>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</si>
  <si>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</si>
  <si>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</si>
  <si>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</si>
  <si>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</si>
  <si>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</si>
  <si>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</si>
  <si>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</si>
  <si>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</si>
  <si>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</si>
  <si>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</si>
  <si>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</si>
  <si>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</si>
  <si>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</si>
  <si>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</si>
  <si>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</si>
  <si>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</si>
  <si>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</si>
  <si>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</si>
  <si>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</si>
  <si>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</si>
  <si>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</si>
  <si>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</si>
  <si>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</si>
  <si>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</si>
  <si>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</si>
  <si>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</si>
  <si>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</si>
  <si>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</si>
  <si>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</si>
  <si>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</si>
  <si>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</si>
  <si>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</si>
  <si>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</si>
  <si>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</si>
  <si>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</si>
  <si>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</si>
  <si>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</si>
  <si>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</si>
  <si>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</si>
  <si>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</si>
  <si>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</si>
  <si>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</si>
  <si>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</si>
  <si>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</si>
  <si>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</si>
  <si>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</si>
  <si>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</si>
  <si>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</si>
  <si>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</si>
  <si>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</si>
  <si>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</si>
  <si>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</si>
  <si>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</si>
  <si>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</si>
  <si>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</si>
  <si>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</si>
  <si>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</si>
  <si>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</si>
  <si>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</si>
  <si>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</si>
  <si>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</si>
  <si>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</si>
  <si>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</si>
  <si>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</si>
  <si>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</si>
  <si>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</si>
  <si>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</si>
  <si>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</si>
  <si>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</si>
  <si>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</si>
  <si>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</si>
  <si>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</si>
  <si>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</si>
  <si>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</si>
  <si>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</si>
  <si>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</si>
  <si>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</si>
  <si>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</si>
  <si>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</si>
  <si>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</si>
  <si>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</si>
  <si>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</si>
  <si>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</si>
  <si>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</si>
  <si>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</si>
  <si>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</si>
  <si>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</si>
  <si>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</si>
  <si>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</si>
  <si>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</si>
  <si>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</si>
  <si>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</si>
  <si>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</si>
  <si>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</si>
  <si>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</si>
  <si>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</si>
  <si>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</si>
  <si>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</si>
  <si>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</si>
  <si>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</si>
  <si>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</si>
  <si>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</si>
  <si>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</si>
  <si>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</si>
  <si>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</si>
  <si>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</si>
  <si>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</si>
  <si>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</si>
  <si>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</si>
  <si>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</si>
  <si>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</si>
  <si>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</si>
  <si>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</si>
  <si>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</si>
  <si>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</si>
  <si>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</si>
  <si>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</si>
  <si>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</si>
  <si>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</si>
  <si>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</si>
  <si>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</si>
  <si>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</si>
  <si>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</si>
  <si>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</si>
  <si>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</si>
  <si>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</si>
  <si>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</si>
  <si>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</si>
  <si>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</si>
  <si>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</si>
  <si>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</si>
  <si>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</si>
  <si>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</si>
  <si>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</si>
  <si>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</si>
  <si>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</si>
  <si>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</si>
  <si>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</si>
  <si>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</si>
  <si>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</si>
  <si>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</si>
  <si>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</si>
  <si>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</si>
  <si>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</si>
  <si>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</si>
  <si>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</si>
  <si>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</si>
  <si>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</si>
  <si>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</si>
  <si>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</si>
  <si>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</si>
  <si>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</si>
  <si>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</si>
  <si>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</si>
  <si>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</si>
  <si>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</si>
  <si>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</si>
  <si>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</si>
  <si>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</si>
  <si>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</si>
  <si>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</si>
  <si>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</si>
  <si>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</si>
  <si>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</si>
  <si>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</si>
  <si>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</si>
  <si>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</si>
  <si>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</si>
  <si>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</si>
  <si>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</si>
  <si>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</si>
  <si>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</si>
  <si>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</si>
  <si>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</si>
  <si>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</si>
  <si>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</si>
  <si>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</si>
  <si>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</si>
  <si>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</si>
  <si>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</si>
  <si>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</si>
  <si>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</si>
  <si>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</si>
  <si>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</si>
  <si>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</si>
  <si>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</si>
  <si>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</si>
  <si>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</si>
  <si>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</si>
  <si>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</si>
  <si>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</si>
  <si>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</si>
  <si>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</si>
  <si>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</si>
  <si>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</si>
  <si>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</si>
  <si>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</si>
  <si>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</si>
  <si>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</si>
  <si>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</si>
  <si>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</si>
  <si>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</si>
  <si>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</si>
  <si>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</si>
  <si>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</si>
  <si>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</si>
  <si>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</si>
  <si>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</si>
  <si>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</si>
  <si>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</si>
  <si>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</si>
  <si>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</si>
  <si>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</si>
  <si>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</si>
  <si>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</si>
  <si>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</si>
  <si>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</si>
  <si>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</si>
  <si>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</si>
  <si>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</si>
  <si>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</si>
  <si>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</si>
  <si>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</si>
  <si>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</si>
  <si>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</si>
  <si>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</si>
  <si>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</si>
  <si>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</si>
  <si>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</si>
  <si>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</si>
  <si>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</si>
  <si>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</si>
  <si>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</si>
  <si>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</si>
  <si>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</si>
  <si>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</si>
  <si>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</si>
  <si>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</si>
  <si>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</si>
  <si>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</si>
  <si>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</si>
  <si>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</si>
  <si>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</si>
  <si>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</si>
  <si>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</si>
  <si>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</si>
  <si>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</si>
  <si>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</si>
  <si>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</si>
  <si>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</si>
  <si>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</si>
  <si>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</si>
  <si>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</si>
  <si>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</si>
  <si>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</si>
  <si>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</si>
  <si>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</si>
  <si>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</si>
  <si>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</si>
  <si>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</si>
  <si>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</si>
  <si>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</si>
  <si>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</si>
  <si>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</si>
  <si>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</si>
  <si>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</si>
  <si>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</si>
  <si>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</si>
  <si>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</si>
  <si>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</si>
  <si>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</si>
  <si>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</si>
  <si>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</si>
  <si>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</si>
  <si>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</si>
  <si>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</si>
  <si>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</si>
  <si>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</si>
  <si>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</si>
  <si>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</si>
  <si>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</si>
  <si>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</si>
  <si>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</si>
  <si>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</si>
  <si>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</si>
  <si>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</si>
  <si>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</si>
  <si>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</si>
  <si>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</si>
  <si>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</si>
  <si>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</si>
  <si>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</si>
  <si>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</si>
  <si>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</si>
  <si>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</si>
  <si>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</si>
  <si>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</si>
  <si>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</si>
  <si>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</si>
  <si>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</si>
  <si>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</si>
  <si>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</si>
  <si>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</si>
  <si>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</si>
  <si>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</si>
  <si>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</si>
  <si>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</si>
  <si>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</si>
  <si>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</si>
  <si>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</si>
  <si>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</si>
  <si>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</si>
  <si>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</si>
  <si>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</si>
  <si>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</si>
  <si>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</si>
  <si>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</si>
  <si>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</si>
  <si>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</si>
  <si>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</si>
  <si>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</si>
  <si>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</si>
  <si>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</si>
  <si>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</si>
  <si>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</si>
  <si>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</si>
  <si>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</si>
  <si>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</si>
  <si>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</si>
  <si>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</si>
  <si>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</si>
  <si>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</si>
  <si>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</si>
  <si>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</si>
  <si>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</si>
  <si>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</si>
  <si>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</si>
  <si>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</si>
  <si>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</si>
  <si>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</si>
  <si>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</si>
  <si>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</si>
  <si>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</si>
  <si>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</si>
  <si>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</si>
  <si>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</si>
  <si>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</si>
  <si>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</si>
  <si>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</si>
  <si>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</si>
  <si>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</si>
  <si>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</si>
  <si>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</si>
  <si>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</si>
  <si>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</si>
  <si>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</si>
  <si>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</si>
  <si>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</si>
  <si>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</si>
  <si>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</si>
  <si>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</si>
  <si>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</si>
  <si>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</si>
  <si>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</si>
  <si>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</si>
  <si>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</si>
  <si>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</si>
  <si>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</si>
  <si>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</si>
  <si>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</si>
  <si>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</si>
  <si>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</si>
  <si>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</si>
  <si>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</si>
  <si>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</si>
  <si>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</si>
  <si>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</si>
  <si>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</si>
  <si>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</si>
  <si>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</si>
  <si>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</si>
  <si>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</si>
  <si>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</si>
  <si>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</si>
  <si>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</si>
  <si>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</si>
  <si>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</si>
  <si>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</si>
  <si>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</si>
  <si>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</si>
  <si>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</si>
  <si>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</si>
  <si>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</si>
  <si>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</si>
  <si>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</si>
  <si>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</si>
  <si>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</si>
  <si>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</si>
  <si>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</si>
  <si>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</si>
  <si>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</si>
  <si>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</si>
  <si>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</si>
  <si>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</si>
  <si>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</si>
  <si>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</si>
  <si>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</si>
  <si>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</si>
  <si>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</si>
  <si>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</si>
  <si>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</si>
  <si>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</si>
  <si>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</si>
  <si>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</si>
  <si>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</si>
  <si>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</si>
  <si>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</si>
  <si>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</si>
  <si>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</si>
  <si>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</si>
  <si>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</si>
  <si>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</si>
  <si>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</si>
  <si>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</si>
  <si>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</si>
  <si>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</si>
  <si>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</si>
  <si>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</si>
  <si>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</si>
  <si>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</si>
  <si>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</si>
  <si>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</si>
  <si>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</si>
  <si>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</si>
  <si>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</si>
  <si>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</si>
  <si>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</si>
  <si>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</si>
  <si>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</si>
  <si>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</si>
  <si>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</si>
  <si>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</si>
  <si>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</si>
  <si>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</si>
  <si>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</si>
  <si>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</si>
  <si>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</si>
  <si>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</si>
  <si>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</si>
  <si>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</si>
  <si>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</si>
  <si>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</si>
  <si>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</si>
  <si>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</si>
  <si>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</si>
  <si>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</si>
  <si>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</si>
  <si>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</si>
  <si>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</si>
  <si>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</si>
  <si>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</si>
  <si>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</si>
  <si>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</si>
  <si>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</si>
  <si>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</si>
  <si>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</si>
  <si>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</si>
  <si>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</si>
  <si>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</si>
  <si>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</si>
  <si>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</si>
  <si>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</si>
  <si>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</si>
  <si>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</si>
  <si>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</si>
  <si>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</si>
  <si>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</si>
  <si>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</si>
  <si>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</si>
  <si>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</si>
  <si>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</si>
  <si>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</si>
  <si>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</si>
  <si>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</si>
  <si>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</si>
  <si>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</si>
  <si>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</si>
  <si>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</si>
  <si>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</si>
  <si>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</si>
  <si>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</si>
  <si>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</si>
  <si>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</si>
  <si>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</si>
  <si>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</si>
  <si>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</si>
  <si>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</si>
  <si>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</si>
  <si>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</si>
  <si>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</si>
  <si>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</si>
  <si>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</si>
  <si>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</si>
  <si>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</si>
  <si>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</si>
  <si>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</si>
  <si>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</si>
  <si>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</si>
  <si>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</si>
  <si>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</si>
  <si>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</si>
  <si>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</si>
  <si>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</si>
  <si>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</si>
  <si>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</si>
  <si>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</si>
  <si>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</si>
  <si>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</si>
  <si>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</si>
  <si>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</si>
  <si>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</si>
  <si>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</si>
  <si>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</si>
  <si>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</si>
  <si>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</si>
  <si>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</si>
  <si>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</si>
  <si>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</si>
  <si>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</si>
  <si>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</si>
  <si>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</si>
  <si>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</si>
  <si>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</si>
  <si>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</si>
  <si>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</si>
  <si>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</si>
  <si>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</si>
  <si>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</si>
  <si>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</si>
  <si>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</si>
  <si>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</si>
  <si>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</si>
  <si>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</si>
  <si>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</si>
  <si>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</si>
  <si>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</si>
  <si>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</si>
  <si>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</si>
  <si>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</si>
  <si>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</si>
  <si>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</si>
  <si>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</si>
  <si>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</si>
  <si>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</si>
  <si>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</si>
  <si>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</si>
  <si>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</si>
  <si>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</si>
  <si>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</si>
  <si>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</si>
  <si>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</si>
  <si>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</si>
  <si>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</si>
  <si>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</si>
  <si>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</si>
  <si>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</si>
  <si>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</si>
  <si>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</si>
  <si>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</si>
  <si>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</si>
  <si>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</si>
  <si>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</si>
  <si>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</si>
  <si>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</si>
  <si>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</si>
  <si>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</si>
  <si>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</si>
  <si>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</si>
  <si>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</si>
  <si>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</si>
  <si>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</si>
  <si>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</si>
  <si>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</si>
  <si>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</si>
  <si>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</si>
  <si>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</si>
  <si>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</si>
  <si>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</si>
  <si>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</si>
  <si>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</si>
  <si>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</si>
  <si>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</si>
  <si>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</si>
  <si>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</si>
  <si>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</si>
  <si>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</si>
  <si>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</si>
  <si>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</si>
  <si>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</si>
  <si>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</si>
  <si>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</si>
  <si>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</si>
  <si>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</si>
  <si>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</si>
  <si>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</si>
  <si>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</si>
  <si>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</si>
  <si>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</si>
  <si>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</si>
  <si>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</si>
  <si>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</si>
  <si>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</si>
  <si>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</si>
  <si>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</si>
  <si>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</si>
  <si>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</si>
  <si>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</si>
  <si>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</si>
  <si>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</si>
  <si>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</si>
  <si>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</si>
  <si>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</si>
  <si>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</si>
  <si>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</si>
  <si>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</si>
  <si>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</si>
  <si>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</si>
  <si>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</si>
  <si>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</si>
  <si>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</si>
  <si>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</si>
  <si>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</si>
  <si>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</si>
  <si>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</si>
  <si>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</si>
  <si>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</si>
  <si>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</si>
  <si>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</si>
  <si>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</si>
  <si>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</si>
  <si>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</si>
  <si>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</si>
  <si>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</si>
  <si>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</si>
  <si>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</si>
  <si>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</si>
  <si>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</si>
  <si>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</si>
  <si>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</si>
  <si>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</si>
  <si>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</si>
  <si>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</si>
  <si>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</si>
  <si>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</si>
  <si>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</si>
  <si>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</si>
  <si>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</si>
  <si>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</si>
  <si>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</si>
  <si>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</si>
  <si>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</si>
  <si>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</si>
  <si>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</si>
  <si>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</si>
  <si>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</si>
  <si>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</si>
  <si>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</si>
  <si>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</si>
  <si>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</si>
  <si>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</si>
  <si>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</si>
  <si>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</si>
  <si>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</si>
  <si>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</si>
  <si>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</si>
  <si>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</si>
  <si>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</si>
  <si>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</si>
  <si>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</si>
  <si>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</si>
  <si>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</si>
  <si>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</si>
  <si>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</si>
  <si>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</si>
  <si>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</si>
  <si>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</si>
  <si>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</si>
  <si>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</si>
  <si>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</si>
  <si>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</si>
  <si>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</si>
  <si>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</si>
  <si>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</si>
  <si>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</si>
  <si>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</si>
  <si>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</si>
  <si>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</si>
  <si>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</si>
  <si>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</si>
  <si>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</si>
  <si>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</si>
  <si>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</si>
  <si>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</si>
  <si>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</si>
  <si>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</si>
  <si>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</si>
  <si>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</si>
  <si>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</si>
  <si>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</si>
  <si>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</si>
  <si>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</si>
  <si>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</si>
  <si>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</si>
  <si>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</si>
  <si>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</si>
  <si>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</si>
  <si>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</si>
  <si>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</si>
  <si>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</si>
  <si>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</si>
  <si>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</si>
  <si>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</si>
  <si>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</si>
  <si>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</si>
  <si>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</si>
  <si>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</si>
  <si>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</si>
  <si>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</si>
  <si>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</si>
  <si>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</si>
  <si>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</si>
  <si>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</si>
  <si>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</si>
  <si>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</si>
  <si>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</si>
  <si>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</si>
  <si>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</si>
  <si>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</si>
  <si>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</si>
  <si>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</si>
  <si>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</si>
  <si>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</si>
  <si>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</si>
  <si>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</si>
  <si>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</si>
  <si>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</si>
  <si>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</si>
  <si>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</si>
  <si>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</si>
  <si>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</si>
  <si>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</si>
  <si>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</si>
  <si>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</si>
  <si>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</si>
  <si>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</si>
  <si>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</si>
  <si>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</si>
  <si>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</si>
  <si>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</si>
  <si>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</si>
  <si>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</si>
  <si>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</si>
  <si>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</si>
  <si>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</si>
  <si>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</si>
  <si>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</si>
  <si>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</si>
  <si>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</si>
  <si>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</si>
  <si>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</si>
  <si>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</si>
  <si>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</si>
  <si>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</si>
  <si>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</si>
  <si>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</si>
  <si>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</si>
  <si>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</si>
  <si>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</si>
  <si>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</si>
  <si>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</si>
  <si>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</si>
  <si>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</si>
  <si>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</si>
  <si>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</si>
  <si>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</si>
  <si>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</si>
  <si>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</si>
  <si>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</si>
  <si>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</si>
  <si>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</si>
  <si>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</si>
  <si>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</si>
  <si>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</si>
  <si>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</si>
  <si>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</si>
  <si>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</si>
  <si>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</si>
  <si>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</si>
  <si>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</si>
  <si>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</si>
  <si>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</si>
  <si>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</si>
  <si>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</si>
  <si>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</si>
  <si>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</si>
  <si>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</si>
  <si>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</si>
  <si>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</si>
  <si>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</si>
  <si>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</si>
  <si>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</si>
  <si>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</si>
  <si>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</si>
  <si>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</si>
  <si>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</si>
  <si>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</si>
  <si>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</si>
  <si>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</si>
  <si>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</si>
  <si>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</si>
  <si>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</si>
  <si>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</si>
  <si>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</si>
  <si>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</si>
  <si>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</si>
  <si>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</si>
  <si>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</si>
  <si>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</si>
  <si>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</si>
  <si>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</si>
  <si>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</si>
  <si>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</si>
  <si>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</si>
  <si>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</si>
  <si>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</si>
  <si>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</si>
  <si>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</si>
  <si>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</si>
  <si>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</si>
  <si>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</si>
  <si>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</si>
  <si>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</si>
  <si>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</si>
  <si>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</si>
  <si>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</si>
  <si>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</si>
  <si>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</si>
  <si>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</si>
  <si>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</si>
  <si>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</si>
  <si>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</si>
  <si>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</si>
  <si>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</si>
  <si>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</si>
  <si>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</si>
  <si>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</si>
  <si>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</si>
  <si>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</si>
  <si>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</si>
  <si>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</si>
  <si>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</si>
  <si>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</si>
  <si>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</si>
  <si>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</si>
  <si>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</si>
  <si>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</si>
  <si>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</si>
  <si>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</si>
  <si>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</si>
  <si>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</si>
  <si>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</si>
  <si>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</si>
  <si>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</si>
  <si>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</si>
  <si>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</si>
  <si>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</si>
  <si>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</si>
  <si>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</si>
  <si>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</si>
  <si>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</si>
  <si>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</si>
  <si>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</si>
  <si>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</si>
  <si>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</si>
  <si>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</si>
  <si>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</si>
  <si>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</si>
  <si>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</si>
  <si>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</si>
  <si>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</si>
  <si>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</si>
  <si>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</si>
  <si>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</si>
  <si>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</si>
  <si>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</si>
  <si>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</si>
  <si>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</si>
  <si>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</si>
  <si>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</si>
  <si>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</si>
  <si>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</si>
  <si>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</si>
  <si>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</si>
  <si>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</si>
  <si>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</si>
  <si>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</si>
  <si>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</si>
  <si>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</si>
  <si>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</si>
  <si>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</si>
  <si>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</si>
  <si>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</si>
  <si>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</si>
  <si>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</si>
  <si>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</si>
  <si>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</si>
  <si>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</si>
  <si>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</si>
  <si>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</si>
  <si>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</si>
  <si>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</si>
  <si>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</si>
  <si>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</si>
  <si>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</si>
  <si>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</si>
  <si>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</si>
  <si>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</si>
  <si>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</si>
  <si>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</si>
  <si>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</si>
  <si>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</si>
  <si>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</si>
  <si>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</si>
  <si>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</si>
  <si>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</si>
  <si>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</si>
  <si>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</si>
  <si>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</si>
  <si>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</si>
  <si>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</si>
  <si>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</si>
  <si>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</si>
  <si>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</si>
  <si>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</si>
  <si>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</si>
  <si>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</si>
  <si>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</si>
  <si>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</si>
  <si>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</si>
  <si>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</si>
  <si>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</si>
  <si>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</si>
  <si>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</si>
  <si>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</si>
  <si>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</si>
  <si>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</si>
  <si>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</si>
  <si>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</si>
  <si>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</si>
  <si>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</si>
  <si>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</si>
  <si>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</si>
  <si>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</si>
  <si>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</si>
  <si>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</si>
  <si>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</si>
  <si>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</si>
  <si>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</si>
  <si>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</si>
  <si>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</si>
  <si>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</si>
  <si>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</si>
  <si>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</si>
  <si>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</si>
  <si>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</si>
  <si>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</si>
  <si>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</si>
  <si>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</si>
  <si>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</si>
  <si>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</si>
  <si>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</si>
  <si>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</si>
  <si>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</si>
  <si>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</si>
  <si>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</si>
  <si>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</si>
  <si>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</si>
  <si>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</si>
  <si>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</si>
  <si>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</si>
  <si>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</si>
  <si>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</si>
  <si>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</si>
  <si>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</si>
  <si>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</si>
  <si>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</si>
  <si>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</si>
  <si>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</si>
  <si>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</si>
  <si>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</si>
  <si>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</si>
  <si>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</si>
  <si>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</si>
  <si>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</si>
  <si>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</si>
  <si>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</si>
  <si>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</si>
  <si>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</si>
  <si>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</si>
  <si>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</si>
  <si>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</si>
  <si>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</si>
  <si>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</si>
  <si>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</si>
  <si>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</si>
  <si>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</si>
  <si>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</si>
  <si>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</si>
  <si>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</si>
  <si>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</si>
  <si>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</si>
  <si>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</si>
  <si>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</si>
  <si>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</si>
  <si>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</si>
  <si>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</si>
  <si>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</si>
  <si>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</si>
  <si>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</si>
  <si>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</si>
  <si>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</si>
  <si>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</si>
  <si>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</si>
  <si>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</si>
  <si>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</si>
  <si>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</si>
  <si>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</si>
  <si>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</si>
  <si>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</si>
  <si>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</si>
  <si>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</si>
  <si>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</si>
  <si>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</si>
  <si>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</si>
  <si>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</si>
  <si>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</si>
  <si>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</si>
  <si>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</si>
  <si>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</si>
  <si>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</si>
  <si>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</si>
  <si>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</si>
  <si>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</si>
  <si>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</si>
  <si>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</si>
  <si>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</si>
  <si>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</si>
  <si>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</si>
  <si>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</si>
  <si>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</si>
  <si>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</si>
  <si>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</si>
  <si>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</si>
  <si>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</si>
  <si>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</si>
  <si>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</si>
  <si>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</si>
  <si>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</si>
  <si>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</si>
  <si>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</si>
  <si>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</si>
  <si>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</si>
  <si>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</si>
  <si>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</si>
  <si>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</si>
  <si>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</si>
  <si>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</si>
  <si>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</si>
  <si>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</si>
  <si>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</si>
  <si>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</si>
  <si>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</si>
  <si>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</si>
  <si>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</si>
  <si>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</si>
  <si>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</si>
  <si>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</si>
  <si>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</si>
  <si>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</si>
  <si>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</si>
  <si>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</si>
  <si>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</si>
  <si>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</si>
  <si>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</si>
  <si>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</si>
  <si>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</si>
  <si>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</si>
  <si>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</si>
  <si>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</si>
  <si>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</si>
  <si>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</si>
  <si>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</si>
  <si>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</si>
  <si>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</si>
  <si>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</si>
  <si>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</si>
  <si>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</si>
  <si>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</si>
  <si>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</si>
  <si>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</si>
  <si>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</si>
  <si>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</si>
  <si>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</si>
  <si>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</si>
  <si>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</si>
  <si>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</si>
  <si>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</si>
  <si>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</si>
  <si>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</si>
  <si>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</si>
  <si>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</si>
  <si>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</si>
  <si>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</si>
  <si>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</si>
  <si>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</si>
  <si>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</si>
  <si>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</si>
  <si>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</si>
  <si>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</si>
  <si>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</si>
  <si>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</si>
  <si>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</si>
  <si>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</si>
  <si>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</si>
  <si>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</si>
  <si>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</si>
  <si>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</si>
  <si>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</si>
  <si>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</si>
  <si>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</si>
  <si>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</si>
  <si>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</si>
  <si>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</si>
  <si>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</si>
  <si>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</si>
  <si>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</si>
  <si>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</si>
  <si>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</si>
  <si>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</si>
  <si>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</si>
  <si>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</si>
  <si>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</si>
  <si>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</si>
  <si>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</si>
  <si>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</si>
  <si>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</si>
  <si>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</si>
  <si>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</si>
  <si>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</si>
  <si>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</si>
  <si>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</si>
  <si>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</si>
  <si>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</si>
  <si>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</si>
  <si>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</si>
  <si>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</si>
  <si>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</si>
  <si>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</si>
  <si>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</si>
  <si>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</si>
  <si>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</si>
  <si>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</si>
  <si>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</si>
  <si>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</si>
  <si>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</si>
  <si>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</si>
  <si>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</si>
  <si>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</si>
  <si>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</si>
  <si>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</si>
  <si>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</si>
  <si>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</si>
  <si>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</si>
  <si>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</si>
  <si>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</si>
  <si>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</si>
  <si>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</si>
  <si>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</si>
  <si>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</si>
  <si>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</si>
  <si>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</si>
  <si>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</si>
  <si>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</si>
  <si>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</si>
  <si>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</si>
  <si>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</si>
  <si>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</si>
  <si>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</si>
  <si>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</si>
  <si>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</si>
  <si>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</si>
  <si>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</si>
  <si>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</si>
  <si>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</si>
  <si>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</si>
  <si>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</si>
  <si>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</si>
  <si>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</si>
  <si>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</si>
  <si>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</si>
  <si>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</si>
  <si>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</si>
  <si>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</si>
  <si>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</si>
  <si>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</si>
  <si>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</si>
  <si>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</si>
  <si>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</si>
  <si>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</si>
  <si>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</si>
  <si>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</si>
  <si>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</si>
  <si>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</si>
  <si>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</si>
  <si>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</si>
  <si>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</si>
  <si>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</si>
  <si>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</si>
  <si>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</si>
  <si>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</si>
  <si>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</si>
  <si>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</si>
  <si>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</si>
  <si>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</si>
  <si>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</si>
  <si>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</si>
  <si>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</si>
  <si>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</si>
  <si>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</si>
  <si>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</si>
  <si>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</si>
  <si>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</si>
  <si>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</si>
  <si>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</si>
  <si>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</si>
  <si>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</si>
  <si>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</si>
  <si>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</si>
  <si>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</si>
  <si>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</si>
  <si>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</si>
  <si>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</si>
  <si>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</si>
  <si>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</si>
  <si>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</si>
  <si>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</si>
  <si>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</si>
  <si>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</si>
  <si>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</si>
  <si>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</si>
  <si>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</si>
  <si>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</si>
  <si>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</si>
  <si>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</si>
  <si>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</si>
  <si>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</si>
  <si>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</si>
  <si>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</si>
  <si>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</si>
  <si>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</si>
  <si>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</si>
  <si>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</si>
  <si>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</si>
  <si>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</si>
  <si>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</si>
  <si>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</si>
  <si>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</si>
  <si>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</si>
  <si>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</si>
  <si>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</si>
  <si>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</si>
  <si>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</si>
  <si>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</si>
  <si>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</si>
  <si>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</si>
  <si>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</si>
  <si>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</si>
  <si>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</si>
  <si>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</si>
  <si>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</si>
  <si>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</si>
  <si>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</si>
  <si>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</si>
  <si>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</si>
  <si>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</si>
  <si>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</si>
  <si>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</si>
  <si>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</si>
  <si>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</si>
  <si>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</si>
  <si>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</si>
  <si>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</si>
  <si>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</si>
  <si>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</si>
  <si>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</si>
  <si>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</si>
  <si>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</si>
  <si>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</si>
  <si>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</si>
  <si>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</si>
  <si>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</si>
  <si>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</si>
  <si>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</si>
  <si>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</si>
  <si>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</si>
  <si>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</si>
  <si>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</si>
  <si>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</si>
  <si>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</si>
  <si>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</si>
  <si>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</si>
  <si>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</si>
  <si>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</si>
  <si>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</si>
  <si>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</si>
  <si>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</si>
  <si>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</si>
  <si>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</si>
  <si>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</si>
  <si>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</si>
  <si>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</si>
  <si>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</si>
  <si>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</si>
  <si>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</si>
  <si>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</si>
  <si>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</si>
  <si>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</si>
  <si>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</si>
  <si>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</si>
  <si>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</si>
  <si>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</si>
  <si>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</si>
  <si>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</si>
  <si>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</si>
  <si>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</si>
  <si>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</si>
  <si>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</si>
  <si>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</si>
  <si>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</si>
  <si>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</si>
  <si>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</si>
  <si>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</si>
  <si>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</si>
  <si>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</si>
  <si>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</si>
  <si>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</si>
  <si>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</si>
  <si>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</si>
  <si>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</si>
  <si>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</si>
  <si>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</si>
  <si>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</si>
  <si>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</si>
  <si>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</si>
  <si>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</si>
  <si>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</si>
  <si>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</si>
  <si>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</si>
  <si>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</si>
  <si>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</si>
  <si>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</si>
  <si>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</si>
  <si>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</si>
  <si>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</si>
  <si>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</si>
  <si>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</si>
  <si>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</si>
  <si>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</si>
  <si>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</si>
  <si>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</si>
  <si>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</si>
  <si>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</si>
  <si>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</si>
  <si>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</si>
  <si>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</si>
  <si>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</si>
  <si>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</si>
  <si>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</si>
  <si>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</si>
  <si>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</si>
  <si>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</si>
  <si>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</si>
  <si>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</si>
  <si>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</si>
  <si>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</si>
  <si>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</si>
  <si>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</si>
  <si>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</si>
  <si>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</si>
  <si>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</si>
  <si>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</si>
  <si>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</si>
  <si>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</si>
  <si>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</si>
  <si>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</si>
  <si>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</si>
  <si>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</si>
  <si>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</si>
  <si>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</si>
  <si>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</si>
  <si>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</si>
  <si>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</si>
  <si>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</si>
  <si>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</si>
  <si>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</si>
  <si>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</si>
  <si>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</si>
  <si>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</si>
  <si>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</si>
  <si>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</si>
  <si>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</si>
  <si>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</si>
  <si>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</si>
  <si>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</si>
  <si>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</si>
  <si>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</si>
  <si>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</si>
  <si>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</si>
  <si>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</si>
  <si>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</si>
  <si>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</si>
  <si>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</si>
  <si>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</si>
  <si>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</si>
  <si>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</si>
  <si>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</si>
  <si>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</si>
  <si>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</si>
  <si>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</si>
  <si>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</si>
  <si>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</si>
  <si>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</si>
  <si>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</si>
  <si>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</si>
  <si>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</si>
  <si>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</si>
  <si>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</si>
  <si>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</si>
  <si>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</si>
  <si>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</si>
  <si>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</si>
  <si>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</si>
  <si>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</si>
  <si>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</si>
  <si>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</si>
  <si>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</si>
  <si>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</si>
  <si>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</si>
  <si>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</si>
  <si>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</si>
  <si>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</si>
  <si>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</si>
  <si>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</si>
  <si>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</si>
  <si>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</si>
  <si>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</si>
  <si>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</si>
  <si>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</si>
  <si>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</si>
  <si>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</si>
  <si>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</si>
  <si>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</si>
  <si>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</si>
  <si>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</si>
  <si>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</si>
  <si>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</si>
  <si>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</si>
  <si>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</si>
  <si>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</si>
  <si>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</si>
  <si>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</si>
  <si>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</si>
  <si>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</si>
  <si>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</si>
  <si>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</si>
  <si>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</si>
  <si>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</si>
  <si>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</si>
  <si>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</si>
  <si>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</si>
  <si>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</si>
  <si>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</si>
  <si>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</si>
  <si>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</si>
  <si>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</si>
  <si>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</si>
  <si>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</si>
  <si>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</si>
  <si>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</si>
  <si>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</si>
  <si>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</si>
  <si>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</si>
  <si>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</si>
  <si>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</si>
  <si>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</si>
  <si>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</si>
  <si>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</si>
  <si>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</si>
  <si>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</si>
  <si>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</si>
  <si>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</si>
  <si>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</si>
  <si>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</si>
  <si>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</si>
  <si>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</si>
  <si>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</si>
  <si>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</si>
  <si>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</si>
  <si>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</si>
  <si>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</si>
  <si>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</si>
  <si>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</si>
  <si>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</si>
  <si>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</si>
  <si>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</si>
  <si>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</si>
  <si>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</si>
  <si>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</si>
  <si>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</si>
  <si>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</si>
  <si>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</si>
  <si>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</si>
  <si>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</si>
  <si>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</si>
  <si>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</si>
  <si>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</si>
  <si>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</si>
  <si>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</si>
  <si>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</si>
  <si>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</si>
  <si>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</si>
  <si>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</si>
  <si>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</si>
  <si>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</si>
  <si>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</si>
  <si>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</si>
  <si>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</si>
  <si>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</si>
  <si>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</si>
  <si>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</si>
  <si>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</si>
  <si>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</si>
  <si>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</si>
  <si>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</si>
  <si>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</si>
  <si>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</si>
  <si>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</si>
  <si>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</si>
  <si>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</si>
  <si>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</si>
  <si>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</si>
  <si>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</si>
  <si>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</si>
  <si>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</si>
  <si>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</si>
  <si>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</si>
  <si>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</si>
  <si>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</si>
  <si>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</si>
  <si>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</si>
  <si>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</si>
  <si>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</si>
  <si>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</si>
  <si>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</si>
  <si>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</si>
  <si>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</si>
  <si>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</si>
  <si>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</si>
  <si>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</si>
  <si>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</si>
  <si>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</si>
  <si>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</si>
  <si>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</si>
  <si>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</si>
  <si>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</si>
  <si>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</si>
  <si>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</si>
  <si>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</si>
  <si>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</si>
  <si>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</si>
  <si>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</si>
  <si>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</si>
  <si>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</si>
  <si>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</si>
  <si>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</si>
  <si>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</si>
  <si>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</si>
  <si>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</si>
  <si>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</si>
  <si>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</si>
  <si>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</si>
  <si>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</si>
  <si>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</si>
  <si>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</si>
  <si>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</si>
  <si>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</si>
  <si>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</si>
  <si>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</si>
  <si>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</si>
  <si>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</si>
  <si>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</si>
  <si>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</si>
  <si>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</si>
  <si>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</si>
  <si>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</si>
  <si>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</si>
  <si>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</si>
  <si>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</si>
  <si>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</si>
  <si>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</si>
  <si>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</si>
  <si>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</si>
  <si>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</si>
  <si>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</si>
  <si>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</si>
  <si>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</si>
  <si>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</si>
  <si>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</si>
  <si>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</si>
  <si>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</si>
  <si>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</si>
  <si>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</si>
  <si>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</si>
  <si>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</si>
  <si>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</si>
  <si>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</si>
  <si>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</si>
  <si>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</si>
  <si>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</si>
  <si>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</si>
  <si>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</si>
  <si>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</si>
  <si>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</si>
  <si>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</si>
  <si>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</si>
  <si>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</si>
  <si>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</si>
  <si>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</si>
  <si>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</si>
  <si>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</si>
  <si>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</si>
  <si>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</si>
  <si>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</si>
  <si>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</si>
  <si>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</si>
  <si>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</si>
  <si>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</si>
  <si>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</si>
  <si>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</si>
  <si>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</si>
  <si>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</si>
  <si>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</si>
  <si>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</si>
  <si>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</si>
  <si>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</si>
  <si>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</si>
  <si>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</si>
  <si>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</si>
  <si>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</si>
  <si>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</si>
  <si>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</si>
  <si>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</si>
  <si>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</si>
  <si>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</si>
  <si>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</si>
  <si>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</si>
  <si>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</si>
  <si>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</si>
  <si>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</si>
  <si>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</si>
  <si>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</si>
  <si>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</si>
  <si>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</si>
  <si>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</si>
  <si>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</si>
  <si>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</si>
  <si>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</si>
  <si>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</si>
  <si>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</si>
  <si>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</si>
  <si>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</si>
  <si>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</si>
  <si>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</si>
  <si>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</si>
  <si>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</si>
  <si>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</si>
  <si>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</si>
  <si>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</si>
  <si>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</si>
  <si>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</si>
  <si>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</si>
  <si>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</si>
  <si>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</si>
  <si>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</si>
  <si>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</si>
  <si>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</si>
  <si>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</si>
  <si>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</si>
  <si>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</si>
  <si>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</si>
  <si>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</si>
  <si>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</si>
  <si>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</si>
  <si>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</si>
  <si>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</si>
  <si>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</si>
  <si>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</si>
  <si>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</si>
  <si>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</si>
  <si>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</si>
  <si>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</si>
  <si>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</si>
  <si>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</si>
  <si>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</si>
  <si>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</si>
  <si>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</si>
  <si>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</si>
  <si>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</si>
  <si>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</si>
  <si>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</si>
  <si>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</si>
  <si>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</si>
  <si>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</si>
  <si>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</si>
  <si>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</si>
  <si>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</si>
  <si>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</si>
  <si>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</si>
  <si>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</si>
  <si>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</si>
  <si>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</si>
  <si>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</si>
  <si>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</si>
  <si>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</si>
  <si>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</si>
  <si>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</si>
  <si>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</si>
  <si>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</si>
  <si>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</si>
  <si>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</si>
  <si>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</si>
  <si>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</si>
  <si>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</si>
  <si>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</si>
  <si>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</si>
  <si>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</si>
  <si>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</si>
  <si>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</si>
  <si>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</si>
  <si>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</si>
  <si>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</si>
  <si>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</si>
  <si>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</si>
  <si>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</si>
  <si>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</si>
  <si>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</si>
  <si>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</si>
  <si>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</si>
  <si>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</si>
  <si>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</si>
  <si>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</si>
  <si>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</si>
  <si>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</si>
  <si>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</si>
  <si>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</si>
  <si>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</si>
  <si>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</si>
  <si>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</si>
  <si>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</si>
  <si>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</si>
  <si>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</si>
  <si>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</si>
  <si>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</si>
  <si>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</si>
  <si>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</si>
  <si>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</si>
  <si>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</si>
  <si>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</si>
  <si>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</si>
  <si>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</si>
  <si>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</si>
  <si>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</si>
  <si>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</si>
  <si>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</si>
  <si>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</si>
  <si>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</si>
  <si>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</si>
  <si>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</si>
  <si>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</si>
  <si>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</si>
  <si>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</si>
  <si>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</si>
  <si>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</si>
  <si>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</si>
  <si>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</si>
  <si>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</si>
  <si>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</si>
  <si>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</si>
  <si>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</si>
  <si>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</si>
  <si>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</si>
  <si>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</si>
  <si>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</si>
  <si>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</si>
  <si>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</si>
  <si>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</si>
  <si>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</si>
  <si>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</si>
  <si>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</si>
  <si>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</si>
  <si>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</si>
  <si>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</si>
  <si>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</si>
  <si>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</si>
  <si>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</si>
  <si>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</si>
  <si>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</si>
  <si>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</si>
  <si>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</si>
  <si>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</si>
  <si>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</si>
  <si>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</si>
  <si>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</si>
  <si>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</si>
  <si>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</si>
  <si>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</si>
  <si>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</si>
  <si>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</si>
  <si>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</si>
  <si>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</si>
  <si>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</si>
  <si>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</si>
  <si>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</si>
  <si>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</si>
  <si>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</si>
  <si>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</si>
  <si>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</si>
  <si>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</si>
  <si>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</si>
  <si>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</si>
  <si>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</si>
  <si>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</si>
  <si>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</si>
  <si>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</si>
  <si>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</si>
  <si>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</si>
  <si>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</si>
  <si>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</si>
  <si>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</si>
  <si>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</si>
  <si>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</si>
  <si>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</si>
  <si>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</si>
  <si>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</si>
  <si>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</si>
  <si>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</si>
  <si>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</si>
  <si>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</si>
  <si>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</si>
  <si>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</si>
  <si>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</si>
  <si>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</si>
  <si>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</si>
  <si>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</si>
  <si>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</si>
  <si>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</si>
  <si>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</si>
  <si>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</si>
  <si>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</si>
  <si>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</si>
  <si>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</si>
  <si>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</si>
  <si>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</si>
  <si>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</si>
  <si>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</si>
  <si>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</si>
  <si>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</si>
  <si>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</si>
  <si>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</si>
  <si>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</si>
  <si>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</si>
  <si>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</si>
  <si>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</si>
  <si>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</si>
  <si>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</si>
  <si>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</si>
  <si>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</si>
  <si>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</si>
  <si>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</si>
  <si>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</si>
  <si>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</si>
  <si>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</si>
  <si>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</si>
  <si>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</si>
  <si>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</si>
  <si>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</si>
  <si>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</si>
  <si>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</si>
  <si>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</si>
  <si>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</si>
  <si>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</si>
  <si>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</si>
  <si>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</si>
  <si>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</si>
  <si>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</si>
  <si>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</si>
  <si>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</si>
  <si>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</si>
  <si>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</si>
  <si>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</si>
  <si>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</si>
  <si>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</si>
  <si>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</si>
  <si>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</si>
  <si>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</si>
  <si>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</si>
  <si>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</si>
  <si>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</si>
  <si>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</si>
  <si>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</si>
  <si>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</si>
  <si>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</si>
  <si>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</si>
  <si>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</si>
  <si>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</si>
  <si>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</si>
  <si>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</si>
  <si>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</si>
  <si>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</si>
  <si>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</si>
  <si>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</si>
  <si>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</si>
  <si>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</si>
  <si>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</si>
  <si>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</si>
  <si>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</si>
  <si>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</si>
  <si>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</si>
  <si>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</si>
  <si>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</si>
  <si>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</si>
  <si>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</si>
  <si>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</si>
  <si>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</si>
  <si>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</si>
  <si>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</si>
  <si>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</si>
  <si>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</si>
  <si>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</si>
  <si>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</si>
  <si>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</si>
  <si>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</si>
  <si>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</si>
  <si>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</si>
  <si>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</si>
  <si>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</si>
  <si>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</si>
  <si>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</si>
  <si>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</si>
  <si>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</si>
  <si>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</si>
  <si>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</si>
  <si>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</si>
  <si>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</si>
  <si>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</si>
  <si>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</si>
  <si>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</si>
  <si>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</si>
  <si>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</si>
  <si>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</si>
  <si>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</si>
  <si>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</si>
  <si>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</si>
  <si>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</si>
  <si>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</si>
  <si>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</si>
  <si>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</si>
  <si>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</si>
  <si>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</si>
  <si>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</si>
  <si>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</si>
  <si>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</si>
  <si>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</si>
  <si>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</si>
  <si>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</si>
  <si>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</si>
  <si>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</si>
  <si>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</si>
  <si>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</si>
  <si>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</si>
  <si>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</si>
  <si>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</si>
  <si>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</si>
  <si>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</si>
  <si>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</si>
  <si>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</si>
  <si>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</si>
  <si>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</si>
  <si>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</si>
  <si>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</si>
  <si>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</si>
  <si>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</si>
  <si>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</si>
  <si>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</si>
  <si>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</si>
  <si>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</si>
  <si>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</si>
  <si>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</si>
  <si>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</si>
  <si>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</si>
  <si>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</si>
  <si>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</si>
  <si>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</si>
  <si>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</si>
  <si>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</si>
  <si>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</si>
  <si>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</si>
  <si>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</si>
  <si>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</si>
  <si>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</si>
  <si>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</si>
  <si>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</si>
  <si>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</si>
  <si>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</si>
  <si>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</si>
  <si>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</si>
  <si>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</si>
  <si>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</si>
  <si>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</si>
  <si>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</si>
  <si>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</si>
  <si>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</si>
  <si>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</si>
  <si>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</si>
  <si>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</si>
  <si>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</si>
  <si>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</si>
  <si>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</si>
  <si>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</si>
  <si>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</si>
  <si>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</si>
  <si>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</si>
  <si>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</si>
  <si>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</si>
  <si>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</si>
  <si>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</si>
  <si>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</si>
  <si>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</si>
  <si>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</si>
  <si>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</si>
  <si>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</si>
  <si>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</si>
  <si>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</si>
  <si>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</si>
  <si>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</si>
  <si>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</si>
  <si>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</si>
  <si>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</si>
  <si>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</si>
  <si>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</si>
  <si>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</si>
  <si>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</si>
  <si>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</si>
  <si>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</si>
  <si>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</si>
  <si>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</si>
  <si>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</si>
  <si>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</si>
  <si>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</si>
  <si>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</si>
  <si>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</si>
  <si>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</si>
  <si>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</si>
  <si>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</si>
  <si>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</si>
  <si>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</si>
  <si>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</si>
  <si>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</si>
  <si>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</si>
  <si>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</si>
  <si>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</si>
  <si>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</si>
  <si>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</si>
  <si>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</si>
  <si>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</si>
  <si>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</si>
  <si>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</si>
  <si>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</si>
  <si>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</si>
  <si>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</si>
  <si>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</si>
  <si>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</si>
  <si>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</si>
  <si>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</si>
  <si>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</si>
  <si>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</si>
  <si>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</si>
  <si>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</si>
  <si>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</si>
  <si>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</si>
  <si>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</si>
  <si>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</si>
  <si>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</si>
  <si>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</si>
  <si>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</si>
  <si>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</si>
  <si>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</si>
  <si>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</si>
  <si>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</si>
  <si>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</si>
  <si>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</si>
  <si>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</si>
  <si>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</si>
  <si>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</si>
  <si>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</si>
  <si>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</si>
  <si>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</si>
  <si>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</si>
  <si>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</si>
  <si>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</si>
  <si>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</si>
  <si>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</si>
  <si>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</si>
  <si>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</si>
  <si>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</si>
  <si>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</si>
  <si>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</si>
  <si>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</si>
  <si>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</si>
  <si>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</si>
  <si>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</si>
  <si>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</si>
  <si>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</si>
  <si>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</si>
  <si>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</si>
  <si>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</si>
  <si>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</si>
  <si>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</si>
  <si>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</si>
  <si>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</si>
  <si>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</si>
  <si>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</si>
  <si>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</si>
  <si>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</si>
  <si>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</si>
  <si>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</si>
  <si>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</si>
  <si>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</si>
  <si>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</si>
  <si>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</si>
  <si>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</si>
  <si>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</si>
  <si>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</si>
  <si>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</si>
  <si>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</si>
  <si>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</si>
  <si>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</si>
  <si>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</si>
  <si>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</si>
  <si>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</si>
  <si>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</si>
  <si>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</si>
  <si>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</si>
  <si>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</si>
  <si>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</si>
  <si>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</si>
  <si>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</si>
  <si>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</si>
  <si>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</si>
  <si>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</si>
  <si>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</si>
  <si>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</si>
  <si>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</si>
  <si>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</si>
  <si>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</si>
  <si>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</si>
  <si>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</si>
  <si>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</si>
  <si>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</si>
  <si>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</si>
  <si>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</si>
  <si>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</si>
  <si>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</si>
  <si>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</si>
  <si>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</si>
  <si>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</si>
  <si>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</si>
  <si>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</si>
  <si>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</si>
  <si>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</si>
  <si>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</si>
  <si>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</si>
  <si>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</si>
  <si>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</si>
  <si>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</si>
  <si>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</si>
  <si>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</si>
  <si>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</si>
  <si>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</si>
  <si>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</si>
  <si>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</si>
  <si>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</si>
  <si>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</si>
  <si>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</si>
  <si>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</si>
  <si>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</si>
  <si>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</si>
  <si>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</si>
  <si>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</si>
  <si>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</si>
  <si>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</si>
  <si>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</si>
  <si>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</si>
  <si>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</si>
  <si>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</si>
  <si>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</si>
  <si>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</si>
  <si>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</si>
  <si>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</si>
  <si>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</si>
  <si>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</si>
  <si>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</si>
  <si>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</si>
  <si>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</si>
  <si>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</si>
  <si>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</si>
  <si>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</si>
  <si>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</si>
  <si>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</si>
  <si>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</si>
  <si>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</si>
  <si>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</si>
  <si>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</si>
  <si>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</si>
  <si>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</si>
  <si>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</si>
  <si>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</si>
  <si>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</si>
  <si>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</si>
  <si>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</si>
  <si>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</si>
  <si>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</si>
  <si>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</si>
  <si>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</si>
  <si>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</si>
  <si>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</si>
  <si>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</si>
  <si>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</si>
  <si>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</si>
  <si>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</si>
  <si>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</si>
  <si>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</si>
  <si>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</si>
  <si>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</si>
  <si>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</si>
  <si>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</si>
  <si>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</si>
  <si>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</si>
  <si>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</si>
  <si>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</si>
  <si>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</si>
  <si>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</si>
  <si>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</si>
  <si>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</si>
  <si>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</si>
  <si>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</si>
  <si>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</si>
  <si>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</si>
  <si>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</si>
  <si>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</si>
  <si>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</si>
  <si>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</si>
  <si>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</si>
  <si>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</si>
  <si>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</si>
  <si>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</si>
  <si>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</si>
  <si>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</si>
  <si>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</si>
  <si>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</si>
  <si>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</si>
  <si>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</si>
  <si>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</si>
  <si>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</si>
  <si>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</si>
  <si>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</si>
  <si>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</si>
  <si>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</si>
  <si>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</si>
  <si>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</si>
  <si>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</si>
  <si>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</si>
  <si>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</si>
  <si>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</si>
  <si>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</si>
  <si>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</si>
  <si>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</si>
  <si>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</si>
  <si>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</si>
  <si>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</si>
  <si>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</si>
  <si>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</si>
  <si>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</si>
  <si>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</si>
  <si>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</si>
  <si>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</si>
  <si>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</si>
  <si>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</si>
  <si>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</si>
  <si>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</si>
  <si>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</si>
  <si>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</si>
  <si>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</si>
  <si>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</si>
  <si>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</si>
  <si>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</si>
  <si>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</si>
  <si>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</si>
  <si>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</si>
  <si>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</si>
  <si>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</si>
  <si>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</si>
  <si>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</si>
  <si>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</si>
  <si>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</si>
  <si>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</si>
  <si>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</si>
  <si>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</si>
  <si>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</si>
  <si>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</si>
  <si>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</si>
  <si>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</si>
  <si>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</si>
  <si>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</si>
  <si>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</si>
  <si>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</si>
  <si>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</si>
  <si>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</si>
  <si>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</si>
  <si>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</si>
  <si>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</si>
  <si>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</si>
  <si>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</si>
  <si>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</si>
  <si>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</si>
  <si>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</si>
  <si>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</si>
  <si>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</si>
  <si>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</si>
  <si>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</si>
  <si>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</si>
  <si>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</si>
  <si>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</si>
  <si>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</si>
  <si>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</si>
  <si>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</si>
  <si>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</si>
  <si>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</si>
  <si>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</si>
  <si>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</si>
  <si>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</si>
  <si>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</si>
  <si>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</si>
  <si>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</si>
  <si>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</si>
  <si>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</si>
  <si>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</si>
  <si>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</si>
  <si>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</si>
  <si>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</si>
  <si>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</si>
  <si>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</si>
  <si>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</si>
  <si>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</si>
  <si>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</si>
  <si>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</si>
  <si>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</si>
  <si>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</si>
  <si>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</si>
  <si>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</si>
  <si>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</si>
  <si>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</si>
  <si>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</si>
  <si>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</si>
  <si>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</si>
  <si>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</si>
  <si>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</si>
  <si>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</si>
  <si>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</si>
  <si>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</si>
  <si>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</si>
  <si>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</si>
  <si>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</si>
  <si>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</si>
  <si>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</si>
  <si>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</si>
  <si>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</si>
  <si>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</si>
  <si>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</si>
  <si>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</si>
  <si>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</si>
  <si>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</si>
  <si>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</si>
  <si>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</si>
  <si>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</si>
  <si>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</si>
  <si>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</si>
  <si>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</si>
  <si>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</si>
  <si>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</si>
  <si>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</si>
  <si>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</si>
  <si>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</si>
  <si>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</si>
  <si>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</si>
  <si>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</si>
  <si>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</si>
  <si>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</si>
  <si>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</si>
  <si>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</si>
  <si>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</si>
  <si>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</si>
  <si>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</si>
  <si>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</si>
  <si>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</si>
  <si>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</si>
  <si>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</si>
  <si>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</si>
  <si>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</si>
  <si>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</si>
  <si>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</si>
  <si>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</si>
  <si>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</si>
  <si>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</si>
  <si>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</si>
  <si>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</si>
  <si>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</si>
  <si>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</si>
  <si>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</si>
  <si>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</si>
  <si>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</si>
  <si>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</si>
  <si>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</si>
  <si>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</si>
  <si>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</si>
  <si>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</si>
  <si>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</si>
  <si>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</si>
  <si>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</si>
  <si>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</si>
  <si>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</si>
  <si>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</si>
  <si>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</si>
  <si>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</si>
  <si>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</si>
  <si>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</si>
  <si>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</si>
  <si>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</si>
  <si>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</si>
  <si>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</si>
  <si>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</si>
  <si>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</si>
  <si>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</si>
  <si>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</si>
  <si>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</si>
  <si>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</si>
  <si>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</si>
  <si>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</si>
  <si>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</si>
  <si>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</si>
  <si>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</si>
  <si>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</si>
  <si>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</si>
  <si>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</si>
  <si>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</si>
  <si>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</si>
  <si>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</si>
  <si>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</si>
  <si>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</si>
  <si>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</si>
  <si>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</si>
  <si>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</si>
  <si>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</si>
  <si>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</si>
  <si>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</si>
  <si>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</si>
  <si>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</si>
  <si>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</si>
  <si>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</si>
  <si>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</si>
  <si>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</si>
  <si>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</si>
  <si>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</si>
  <si>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</si>
  <si>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</si>
  <si>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</si>
  <si>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</si>
  <si>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</si>
  <si>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</si>
  <si>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</si>
  <si>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</si>
  <si>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</si>
  <si>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</si>
  <si>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</si>
  <si>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</si>
  <si>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</si>
  <si>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</si>
  <si>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</si>
  <si>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</si>
  <si>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</si>
  <si>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</si>
  <si>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</si>
  <si>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</si>
  <si>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</si>
  <si>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</si>
  <si>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</si>
  <si>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</si>
  <si>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</si>
  <si>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</si>
  <si>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</si>
  <si>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</si>
  <si>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</si>
  <si>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</si>
  <si>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</si>
  <si>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</si>
  <si>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</si>
  <si>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</si>
  <si>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</si>
  <si>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</si>
  <si>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</si>
  <si>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</si>
  <si>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</si>
  <si>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</si>
  <si>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</si>
  <si>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</si>
  <si>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</si>
  <si>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</si>
  <si>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</si>
  <si>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</si>
  <si>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</si>
  <si>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</si>
  <si>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</si>
  <si>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</si>
  <si>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</si>
  <si>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</si>
  <si>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</si>
  <si>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</si>
  <si>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</si>
  <si>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</si>
  <si>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</si>
  <si>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</si>
  <si>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</si>
  <si>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</si>
  <si>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</si>
  <si>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</si>
  <si>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</si>
  <si>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</si>
  <si>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</si>
  <si>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</si>
  <si>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</si>
  <si>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</si>
  <si>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</si>
  <si>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</si>
  <si>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</si>
  <si>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</si>
  <si>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</si>
  <si>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</si>
  <si>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</si>
  <si>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</si>
  <si>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</si>
  <si>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</si>
  <si>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</si>
  <si>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</si>
  <si>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</si>
  <si>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</si>
  <si>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</si>
  <si>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</si>
  <si>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</si>
  <si>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</si>
  <si>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</si>
  <si>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</si>
  <si>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</si>
  <si>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</si>
  <si>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</si>
  <si>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</si>
  <si>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</si>
  <si>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</si>
  <si>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</si>
  <si>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</si>
  <si>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</si>
  <si>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</si>
  <si>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</si>
  <si>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</si>
  <si>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</si>
  <si>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</si>
  <si>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</si>
  <si>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</si>
  <si>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</si>
  <si>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</si>
  <si>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</si>
  <si>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</si>
  <si>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</si>
  <si>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</si>
  <si>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</si>
  <si>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</si>
  <si>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</si>
  <si>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</si>
  <si>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</si>
  <si>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</si>
  <si>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</si>
  <si>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</si>
  <si>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</si>
  <si>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</si>
  <si>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</si>
  <si>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</si>
  <si>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</si>
  <si>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</si>
  <si>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</si>
  <si>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</si>
  <si>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</si>
  <si>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</si>
  <si>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</si>
  <si>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</si>
  <si>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</si>
  <si>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</si>
  <si>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</si>
  <si>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</si>
  <si>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</si>
  <si>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</si>
  <si>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</si>
  <si>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</si>
  <si>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</si>
  <si>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</si>
  <si>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</si>
  <si>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</si>
  <si>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</si>
  <si>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</si>
  <si>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</si>
  <si>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</si>
  <si>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</si>
  <si>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</si>
  <si>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</si>
  <si>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</si>
  <si>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</si>
  <si>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</si>
  <si>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</si>
  <si>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</si>
  <si>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</si>
  <si>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</si>
  <si>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</si>
  <si>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</si>
  <si>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</si>
  <si>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</si>
  <si>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</si>
  <si>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</si>
  <si>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</si>
  <si>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</si>
  <si>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</si>
  <si>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</si>
  <si>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</si>
  <si>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</si>
  <si>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</si>
  <si>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</si>
  <si>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</si>
  <si>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</si>
  <si>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</si>
  <si>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</si>
  <si>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</si>
  <si>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</si>
  <si>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</si>
  <si>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</si>
  <si>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</si>
  <si>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</si>
  <si>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</si>
  <si>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</si>
  <si>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</si>
  <si>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</si>
  <si>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</si>
  <si>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</si>
  <si>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</si>
  <si>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</si>
  <si>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</si>
  <si>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</si>
  <si>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</si>
  <si>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</si>
  <si>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</si>
  <si>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</si>
  <si>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</si>
  <si>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</si>
  <si>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</si>
  <si>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</si>
  <si>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</si>
  <si>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</si>
  <si>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</si>
  <si>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</si>
  <si>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</si>
  <si>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</si>
  <si>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</si>
  <si>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</si>
  <si>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</si>
  <si>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</si>
  <si>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</si>
  <si>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</si>
  <si>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</si>
  <si>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</si>
  <si>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</si>
  <si>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</si>
  <si>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</si>
  <si>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</si>
  <si>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</si>
  <si>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</si>
  <si>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</si>
  <si>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</si>
  <si>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</si>
  <si>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</si>
  <si>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</si>
  <si>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</si>
  <si>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</si>
  <si>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</si>
  <si>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</si>
  <si>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</si>
  <si>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</si>
  <si>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</si>
  <si>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</si>
  <si>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</si>
  <si>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</si>
  <si>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</si>
  <si>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</si>
  <si>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</si>
  <si>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</si>
  <si>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</si>
  <si>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</si>
  <si>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</si>
  <si>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</si>
  <si>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</si>
  <si>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</si>
  <si>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</si>
  <si>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</si>
  <si>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</si>
  <si>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</si>
  <si>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</si>
  <si>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</si>
  <si>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</si>
  <si>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</si>
  <si>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</si>
  <si>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</si>
  <si>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</si>
  <si>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</si>
  <si>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</si>
  <si>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</si>
  <si>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</si>
  <si>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</si>
  <si>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</si>
  <si>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</si>
  <si>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</si>
  <si>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</si>
  <si>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</si>
  <si>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</si>
  <si>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</si>
  <si>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</si>
  <si>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</si>
  <si>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</si>
  <si>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</si>
  <si>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</si>
  <si>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</si>
  <si>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</si>
  <si>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</si>
  <si>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</si>
  <si>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</si>
  <si>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</si>
  <si>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</si>
  <si>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</si>
  <si>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</si>
  <si>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</si>
  <si>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</si>
  <si>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</si>
  <si>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</si>
  <si>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</si>
  <si>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</si>
  <si>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</si>
  <si>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</si>
  <si>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</si>
  <si>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</si>
  <si>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</si>
  <si>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</si>
  <si>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</si>
  <si>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</si>
  <si>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</si>
  <si>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</si>
  <si>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</si>
  <si>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</si>
  <si>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</si>
  <si>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</si>
  <si>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</si>
  <si>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</si>
  <si>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</si>
  <si>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</si>
  <si>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</si>
  <si>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</si>
  <si>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</si>
  <si>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</si>
  <si>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</si>
  <si>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</si>
  <si>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</si>
  <si>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</si>
  <si>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</si>
  <si>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</si>
  <si>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</si>
  <si>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</si>
  <si>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</si>
  <si>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</si>
  <si>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</si>
  <si>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</si>
  <si>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</si>
  <si>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</si>
  <si>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</si>
  <si>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</si>
  <si>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</si>
  <si>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</si>
  <si>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</si>
  <si>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</si>
  <si>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</si>
  <si>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</si>
  <si>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</si>
  <si>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</si>
  <si>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</si>
  <si>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</si>
  <si>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</si>
  <si>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</si>
  <si>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</si>
  <si>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</si>
  <si>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</si>
  <si>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</si>
  <si>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</si>
  <si>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</si>
  <si>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</si>
  <si>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</si>
  <si>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</si>
  <si>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</si>
  <si>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</si>
  <si>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</si>
  <si>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</si>
  <si>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</si>
  <si>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</si>
  <si>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</si>
  <si>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</si>
  <si>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</si>
  <si>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</si>
  <si>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</si>
  <si>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</si>
  <si>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</si>
  <si>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</si>
  <si>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</si>
  <si>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</si>
  <si>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</si>
  <si>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</si>
  <si>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</si>
  <si>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</si>
  <si>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</si>
  <si>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</si>
  <si>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</si>
  <si>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</si>
  <si>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</si>
  <si>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</si>
  <si>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</si>
  <si>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</si>
  <si>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</si>
  <si>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</si>
  <si>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</si>
  <si>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</si>
  <si>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</si>
  <si>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</si>
  <si>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</si>
  <si>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</si>
  <si>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</si>
  <si>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</si>
  <si>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</si>
  <si>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</si>
  <si>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</si>
  <si>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</si>
  <si>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</si>
  <si>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</si>
  <si>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</si>
  <si>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</si>
  <si>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</si>
  <si>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</si>
  <si>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</si>
  <si>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</si>
  <si>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</si>
  <si>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</si>
  <si>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</si>
  <si>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</si>
  <si>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</si>
  <si>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</si>
  <si>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</si>
  <si>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</si>
  <si>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</si>
  <si>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</si>
  <si>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</si>
  <si>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</si>
  <si>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</si>
  <si>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</si>
  <si>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</si>
  <si>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</si>
  <si>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</si>
  <si>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</si>
  <si>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</si>
  <si>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</si>
  <si>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</si>
  <si>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</si>
  <si>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</si>
  <si>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</si>
  <si>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</si>
  <si>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</si>
  <si>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</si>
  <si>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</si>
  <si>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</si>
  <si>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</si>
  <si>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</si>
  <si>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</si>
  <si>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</si>
  <si>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</si>
  <si>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</si>
  <si>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</si>
  <si>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</si>
  <si>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</si>
  <si>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</si>
  <si>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</si>
  <si>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</si>
  <si>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</si>
  <si>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</si>
  <si>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</si>
  <si>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</si>
  <si>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</si>
  <si>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</si>
  <si>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</si>
  <si>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</si>
  <si>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</si>
  <si>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</si>
  <si>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</si>
  <si>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</si>
  <si>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</si>
  <si>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</si>
  <si>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</si>
  <si>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</si>
  <si>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</si>
  <si>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</si>
  <si>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</si>
  <si>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</si>
  <si>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</si>
  <si>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</si>
  <si>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</si>
  <si>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</si>
  <si>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</si>
  <si>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</si>
  <si>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</si>
  <si>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</si>
  <si>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</si>
  <si>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</si>
  <si>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</si>
  <si>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</si>
  <si>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</si>
  <si>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</si>
  <si>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</si>
  <si>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</si>
  <si>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</si>
  <si>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</si>
  <si>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</si>
  <si>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</si>
  <si>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</si>
  <si>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</si>
  <si>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</si>
  <si>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</si>
  <si>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</si>
  <si>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</si>
  <si>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</si>
  <si>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</si>
  <si>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</si>
  <si>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</si>
  <si>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</si>
  <si>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</si>
  <si>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</si>
  <si>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</si>
  <si>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</si>
  <si>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</si>
  <si>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</si>
  <si>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</si>
  <si>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</si>
  <si>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</si>
  <si>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</si>
  <si>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</si>
  <si>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</si>
  <si>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</si>
  <si>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</si>
  <si>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</si>
  <si>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</si>
  <si>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</si>
  <si>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</si>
  <si>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</si>
  <si>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</si>
  <si>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</si>
  <si>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</si>
  <si>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</si>
  <si>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</si>
  <si>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</si>
  <si>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</si>
  <si>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</si>
  <si>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</si>
  <si>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</si>
  <si>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</si>
  <si>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</si>
  <si>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</si>
  <si>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</si>
  <si>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</si>
  <si>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</si>
  <si>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</si>
  <si>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</si>
  <si>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</si>
  <si>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</si>
  <si>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</si>
  <si>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</si>
  <si>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</si>
  <si>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</si>
  <si>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</si>
  <si>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</si>
  <si>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</si>
  <si>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</si>
  <si>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</si>
  <si>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</si>
  <si>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</si>
  <si>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</si>
  <si>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</si>
  <si>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</si>
  <si>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</si>
  <si>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</si>
  <si>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</si>
  <si>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</si>
  <si>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</si>
  <si>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</si>
  <si>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</si>
  <si>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</si>
  <si>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</si>
  <si>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</si>
  <si>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</si>
  <si>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</si>
  <si>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</si>
  <si>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</si>
  <si>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</si>
  <si>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</si>
  <si>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</si>
  <si>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</si>
  <si>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</si>
  <si>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</si>
  <si>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</si>
  <si>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</si>
  <si>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</si>
  <si>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</si>
  <si>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</si>
  <si>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</si>
  <si>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</si>
  <si>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</si>
  <si>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</si>
  <si>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</si>
  <si>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</si>
  <si>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</si>
  <si>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</si>
  <si>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</si>
  <si>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</si>
  <si>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</si>
  <si>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</si>
  <si>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</si>
  <si>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</si>
  <si>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</si>
  <si>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</si>
  <si>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</si>
  <si>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</si>
  <si>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</si>
  <si>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</si>
  <si>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</si>
  <si>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</si>
  <si>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</si>
  <si>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</si>
  <si>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</si>
  <si>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</si>
  <si>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</si>
  <si>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</si>
  <si>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</si>
  <si>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</si>
  <si>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</si>
  <si>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</si>
  <si>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</si>
  <si>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</si>
  <si>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</si>
  <si>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</si>
  <si>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</si>
  <si>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</si>
  <si>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</si>
  <si>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</si>
  <si>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</si>
  <si>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</si>
  <si>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</si>
  <si>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</si>
  <si>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</si>
  <si>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</si>
  <si>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</si>
  <si>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</si>
  <si>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</si>
  <si>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</si>
  <si>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</si>
  <si>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</si>
  <si>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</si>
  <si>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</si>
  <si>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</si>
  <si>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</si>
  <si>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</si>
  <si>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</si>
  <si>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</si>
  <si>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</si>
  <si>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</si>
  <si>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</si>
  <si>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</si>
  <si>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</si>
  <si>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</si>
  <si>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</si>
  <si>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</si>
  <si>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</si>
  <si>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</si>
  <si>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</si>
  <si>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</si>
  <si>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</si>
  <si>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</si>
  <si>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</si>
  <si>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</si>
  <si>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</si>
  <si>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</si>
  <si>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</si>
  <si>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</si>
  <si>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</si>
  <si>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</si>
  <si>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</si>
  <si>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</si>
  <si>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</si>
  <si>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</si>
  <si>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</si>
  <si>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</si>
  <si>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</si>
  <si>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</si>
  <si>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</si>
  <si>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</si>
  <si>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</si>
  <si>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</si>
  <si>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</si>
  <si>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</si>
  <si>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</si>
  <si>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</si>
  <si>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</si>
  <si>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</si>
  <si>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</si>
  <si>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</si>
  <si>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</si>
  <si>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</si>
  <si>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</si>
  <si>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</si>
  <si>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</si>
  <si>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</si>
  <si>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</si>
  <si>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</si>
  <si>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</si>
  <si>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</si>
  <si>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</si>
  <si>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</si>
  <si>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</si>
  <si>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</si>
  <si>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</si>
  <si>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</si>
  <si>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</si>
  <si>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</si>
  <si>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</si>
  <si>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</si>
  <si>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</si>
  <si>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</si>
  <si>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</si>
  <si>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</si>
  <si>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</si>
  <si>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</si>
  <si>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</si>
  <si>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</si>
  <si>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</si>
  <si>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</si>
  <si>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</si>
  <si>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</si>
  <si>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</si>
  <si>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</si>
  <si>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</si>
  <si>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</si>
  <si>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</si>
  <si>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</si>
  <si>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</si>
  <si>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</si>
  <si>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</si>
  <si>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</si>
  <si>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</si>
  <si>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</si>
  <si>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</si>
  <si>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</si>
  <si>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</si>
  <si>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</si>
  <si>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</si>
  <si>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</si>
  <si>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</si>
  <si>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</si>
  <si>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</si>
  <si>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</si>
  <si>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</si>
  <si>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</si>
  <si>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</si>
  <si>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</si>
  <si>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</si>
  <si>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</si>
  <si>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</si>
  <si>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</si>
  <si>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</si>
  <si>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</si>
  <si>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</si>
  <si>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</si>
  <si>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</si>
  <si>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</si>
  <si>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</si>
  <si>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</si>
  <si>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</si>
  <si>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</si>
  <si>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</si>
  <si>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</si>
  <si>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</si>
  <si>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</si>
  <si>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</si>
  <si>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</si>
  <si>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</si>
  <si>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</si>
  <si>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</si>
  <si>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</si>
  <si>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</si>
  <si>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</si>
  <si>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</si>
  <si>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</si>
  <si>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</si>
  <si>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</si>
  <si>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</si>
  <si>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</si>
  <si>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</si>
  <si>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</si>
  <si>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</si>
  <si>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</si>
  <si>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</si>
  <si>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</si>
  <si>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</si>
  <si>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</si>
  <si>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</si>
  <si>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</si>
  <si>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</si>
  <si>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</si>
  <si>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</si>
  <si>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</si>
  <si>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</si>
  <si>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</si>
  <si>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</si>
  <si>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</si>
  <si>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</si>
  <si>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</si>
  <si>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</si>
  <si>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</si>
  <si>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</si>
  <si>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</si>
  <si>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</si>
  <si>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</si>
  <si>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</si>
  <si>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</si>
  <si>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</si>
  <si>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</si>
  <si>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</si>
  <si>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</si>
  <si>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</si>
  <si>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</si>
  <si>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</si>
  <si>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</si>
  <si>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</si>
  <si>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</si>
  <si>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</si>
  <si>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</si>
  <si>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</si>
  <si>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</si>
  <si>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</si>
  <si>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</si>
  <si>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</si>
  <si>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</si>
  <si>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</si>
  <si>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</si>
  <si>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</si>
  <si>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</si>
  <si>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</si>
  <si>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</si>
  <si>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</si>
  <si>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</si>
  <si>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</si>
  <si>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</si>
  <si>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</si>
  <si>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</si>
  <si>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</si>
  <si>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</si>
  <si>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</si>
  <si>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</si>
  <si>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</si>
  <si>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</si>
  <si>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</si>
  <si>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</si>
  <si>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</si>
  <si>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</si>
  <si>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</si>
  <si>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</si>
  <si>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</si>
  <si>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</si>
  <si>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</si>
  <si>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</si>
  <si>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</si>
  <si>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</si>
  <si>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</si>
  <si>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</si>
  <si>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</si>
  <si>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</si>
  <si>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</si>
  <si>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</si>
  <si>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</si>
  <si>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</si>
  <si>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</si>
  <si>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</si>
  <si>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</si>
  <si>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</si>
  <si>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</si>
  <si>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</si>
  <si>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</si>
  <si>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</si>
  <si>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</si>
  <si>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</si>
  <si>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</si>
  <si>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</si>
  <si>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</si>
  <si>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</si>
  <si>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</si>
  <si>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</si>
  <si>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</si>
  <si>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</si>
  <si>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</si>
  <si>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</si>
  <si>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</si>
  <si>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</si>
  <si>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</si>
  <si>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</si>
  <si>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</si>
  <si>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</si>
  <si>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</si>
  <si>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</si>
  <si>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</si>
  <si>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</si>
  <si>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</si>
  <si>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</si>
  <si>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</si>
  <si>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</si>
  <si>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</si>
  <si>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</si>
  <si>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</si>
  <si>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</si>
  <si>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</si>
  <si>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</si>
  <si>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</si>
  <si>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</si>
  <si>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</si>
  <si>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</si>
  <si>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</si>
  <si>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</si>
  <si>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</si>
  <si>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</si>
  <si>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</si>
  <si>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</si>
  <si>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</si>
  <si>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</si>
  <si>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</si>
  <si>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</si>
  <si>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</si>
  <si>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</si>
  <si>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</si>
  <si>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</si>
  <si>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</si>
  <si>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</si>
  <si>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</si>
  <si>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</si>
  <si>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</si>
  <si>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</si>
  <si>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</si>
  <si>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</si>
  <si>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</si>
  <si>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</si>
  <si>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</si>
  <si>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</si>
  <si>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</si>
  <si>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</si>
  <si>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</si>
  <si>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</si>
  <si>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</si>
  <si>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</si>
  <si>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</si>
  <si>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</si>
  <si>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</si>
  <si>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</si>
  <si>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</si>
  <si>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</si>
  <si>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</si>
  <si>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</si>
  <si>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</si>
  <si>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</si>
  <si>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</si>
  <si>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</si>
  <si>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</si>
  <si>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</si>
  <si>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</si>
  <si>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</si>
  <si>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</si>
  <si>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</si>
  <si>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</si>
  <si>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</si>
  <si>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</si>
  <si>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</si>
  <si>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</si>
  <si>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</si>
  <si>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</si>
  <si>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</si>
  <si>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</si>
  <si>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</si>
  <si>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</si>
  <si>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</si>
  <si>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</si>
  <si>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</si>
  <si>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</si>
  <si>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</si>
  <si>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</si>
  <si>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</si>
  <si>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</si>
  <si>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</si>
  <si>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</si>
  <si>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</si>
  <si>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</si>
  <si>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</si>
  <si>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</si>
  <si>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</si>
  <si>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</si>
  <si>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</si>
  <si>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</si>
  <si>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</si>
  <si>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</si>
  <si>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</si>
  <si>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</si>
  <si>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</si>
  <si>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</si>
  <si>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</si>
  <si>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</si>
  <si>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</si>
  <si>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</si>
  <si>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</si>
  <si>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</si>
  <si>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</si>
  <si>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</si>
  <si>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</si>
  <si>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</si>
  <si>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</si>
  <si>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</si>
  <si>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</si>
  <si>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</si>
  <si>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</si>
  <si>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</si>
  <si>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</si>
  <si>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</si>
  <si>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</si>
  <si>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</si>
  <si>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</si>
  <si>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</si>
  <si>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</si>
  <si>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</si>
  <si>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</si>
  <si>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</si>
  <si>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</si>
  <si>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</si>
  <si>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</si>
  <si>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</si>
  <si>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</si>
  <si>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</si>
  <si>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</si>
  <si>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</si>
  <si>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</si>
  <si>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</si>
  <si>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</si>
  <si>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</si>
  <si>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</si>
  <si>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</si>
  <si>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</si>
  <si>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</si>
  <si>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</si>
  <si>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</si>
  <si>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</si>
  <si>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</si>
  <si>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</si>
  <si>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</si>
  <si>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</si>
  <si>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</si>
  <si>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</si>
  <si>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</si>
  <si>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</si>
  <si>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</si>
  <si>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</si>
  <si>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</si>
  <si>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</si>
  <si>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</si>
  <si>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</si>
  <si>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</si>
  <si>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</si>
  <si>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</si>
  <si>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</si>
  <si>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</si>
  <si>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</si>
  <si>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</si>
  <si>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</si>
  <si>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</si>
  <si>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</si>
  <si>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</si>
  <si>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</si>
  <si>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</si>
  <si>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</si>
  <si>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</si>
  <si>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</si>
  <si>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</si>
  <si>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</si>
  <si>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</si>
  <si>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</si>
  <si>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</si>
  <si>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</si>
  <si>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</si>
  <si>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</si>
  <si>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</si>
  <si>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</si>
  <si>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</si>
  <si>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</si>
  <si>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</si>
  <si>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</si>
  <si>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</si>
  <si>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</si>
  <si>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</si>
  <si>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</si>
  <si>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</si>
  <si>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</si>
  <si>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</si>
  <si>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</si>
  <si>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</si>
  <si>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</si>
  <si>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</si>
  <si>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</si>
  <si>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</si>
  <si>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</si>
  <si>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</si>
  <si>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</si>
  <si>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</si>
  <si>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</si>
  <si>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</si>
  <si>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</si>
  <si>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</si>
  <si>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</si>
  <si>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</si>
  <si>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</si>
  <si>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</si>
  <si>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</si>
  <si>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</si>
  <si>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</si>
  <si>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</si>
  <si>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</si>
  <si>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</si>
  <si>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</si>
  <si>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</si>
  <si>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</si>
  <si>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</si>
  <si>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</si>
  <si>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</si>
  <si>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</si>
  <si>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</si>
  <si>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</si>
  <si>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</si>
  <si>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</si>
  <si>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</si>
  <si>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</si>
  <si>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</si>
  <si>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</si>
  <si>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</si>
  <si>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</si>
  <si>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</si>
  <si>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</si>
  <si>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</si>
  <si>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</si>
  <si>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</si>
  <si>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</si>
  <si>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</si>
  <si>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</si>
  <si>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</si>
  <si>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</si>
  <si>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</si>
  <si>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</si>
  <si>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</si>
  <si>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</si>
  <si>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</si>
  <si>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</si>
  <si>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</si>
  <si>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</si>
  <si>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</si>
  <si>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</si>
  <si>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</si>
  <si>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</si>
  <si>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</si>
  <si>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</si>
  <si>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</si>
  <si>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</si>
  <si>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</si>
  <si>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</si>
  <si>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</si>
  <si>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</si>
  <si>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</si>
  <si>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</si>
  <si>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</si>
  <si>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</si>
  <si>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</si>
  <si>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</si>
  <si>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</si>
  <si>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</si>
  <si>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</si>
  <si>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</si>
  <si>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</si>
  <si>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</si>
  <si>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</si>
  <si>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</si>
  <si>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</si>
  <si>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</si>
  <si>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</si>
  <si>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</si>
  <si>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</si>
  <si>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</si>
  <si>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</si>
  <si>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</si>
  <si>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</si>
  <si>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</si>
  <si>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</si>
  <si>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</si>
  <si>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</si>
  <si>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</si>
  <si>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</si>
  <si>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</si>
  <si>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</si>
  <si>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</si>
  <si>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</si>
  <si>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</si>
  <si>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</si>
  <si>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</si>
  <si>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</si>
  <si>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</si>
  <si>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</si>
  <si>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</si>
  <si>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</si>
  <si>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</si>
  <si>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</si>
  <si>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</si>
  <si>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</si>
  <si>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</si>
  <si>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</si>
  <si>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</si>
  <si>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</si>
  <si>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</si>
  <si>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</si>
  <si>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</si>
  <si>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</si>
  <si>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</si>
  <si>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</si>
  <si>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</si>
  <si>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</si>
  <si>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</si>
  <si>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</si>
  <si>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</si>
  <si>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</si>
  <si>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</si>
  <si>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</si>
  <si>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</si>
  <si>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</si>
  <si>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</si>
  <si>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</si>
  <si>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</si>
  <si>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</si>
  <si>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</si>
  <si>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</si>
  <si>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</si>
  <si>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</si>
  <si>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</si>
  <si>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</si>
  <si>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</si>
  <si>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</si>
  <si>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</si>
  <si>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</si>
  <si>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</si>
  <si>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</si>
  <si>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</si>
  <si>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</si>
  <si>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</si>
  <si>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</si>
  <si>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</si>
  <si>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</si>
  <si>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</si>
  <si>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</si>
  <si>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</si>
  <si>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</si>
  <si>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</si>
  <si>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</si>
  <si>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</si>
  <si>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</si>
  <si>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</si>
  <si>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</si>
  <si>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</si>
  <si>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</si>
  <si>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</si>
  <si>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</si>
  <si>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</si>
  <si>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</si>
  <si>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</si>
  <si>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</si>
  <si>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</si>
  <si>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</si>
  <si>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</si>
  <si>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</si>
  <si>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</si>
  <si>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</si>
  <si>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</si>
  <si>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</si>
  <si>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</si>
  <si>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</si>
  <si>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</si>
  <si>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</si>
  <si>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</si>
  <si>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</si>
  <si>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</si>
  <si>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</si>
  <si>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</si>
  <si>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</si>
  <si>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</si>
  <si>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</si>
  <si>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</si>
  <si>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</si>
  <si>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</si>
  <si>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</si>
  <si>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</si>
  <si>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</si>
  <si>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</si>
  <si>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</si>
  <si>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</si>
  <si>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</si>
  <si>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</si>
  <si>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</si>
  <si>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</si>
  <si>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</si>
  <si>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</si>
  <si>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</si>
  <si>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</si>
  <si>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</si>
  <si>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</si>
  <si>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</si>
  <si>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</si>
  <si>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</si>
  <si>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</si>
  <si>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</si>
  <si>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</si>
  <si>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</si>
  <si>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</si>
  <si>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</si>
  <si>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</si>
  <si>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</si>
  <si>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</si>
  <si>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</si>
  <si>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</si>
  <si>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</si>
  <si>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</si>
  <si>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</si>
  <si>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</si>
  <si>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</si>
  <si>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</si>
  <si>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</si>
  <si>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</si>
  <si>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</si>
  <si>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</si>
  <si>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</si>
  <si>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</si>
  <si>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</si>
  <si>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</si>
  <si>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</si>
  <si>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</si>
  <si>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</si>
  <si>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</si>
  <si>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</si>
  <si>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</si>
  <si>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</si>
  <si>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</si>
  <si>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</si>
  <si>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</si>
  <si>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</si>
  <si>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</si>
  <si>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</si>
  <si>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</si>
  <si>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</si>
  <si>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</si>
  <si>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</si>
  <si>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</si>
  <si>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</si>
  <si>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</si>
  <si>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</si>
  <si>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</si>
  <si>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</si>
  <si>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</si>
  <si>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</si>
  <si>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</si>
  <si>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</si>
  <si>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</si>
  <si>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</si>
  <si>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</si>
  <si>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</si>
  <si>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</si>
  <si>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</si>
  <si>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</si>
  <si>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</si>
  <si>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</si>
  <si>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</si>
  <si>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</si>
  <si>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</si>
  <si>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</si>
  <si>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</si>
  <si>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</si>
  <si>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</si>
  <si>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</si>
  <si>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</si>
  <si>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</si>
  <si>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</si>
  <si>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</si>
  <si>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</si>
  <si>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</si>
  <si>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</si>
  <si>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</si>
  <si>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</si>
  <si>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</si>
  <si>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</si>
  <si>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</si>
  <si>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</si>
  <si>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</si>
  <si>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</si>
  <si>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</si>
  <si>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</si>
  <si>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</si>
  <si>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</si>
  <si>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</si>
  <si>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</si>
  <si>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</si>
  <si>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</si>
  <si>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</si>
  <si>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</si>
  <si>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</si>
  <si>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</si>
  <si>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</si>
  <si>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</si>
  <si>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</si>
  <si>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</si>
  <si>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</si>
  <si>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</si>
  <si>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</si>
  <si>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</si>
  <si>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</si>
  <si>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</si>
  <si>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</si>
  <si>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</si>
  <si>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</si>
  <si>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</si>
  <si>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</si>
  <si>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</si>
  <si>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</si>
  <si>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</si>
  <si>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</si>
  <si>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</si>
  <si>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</si>
  <si>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</si>
  <si>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</si>
  <si>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</si>
  <si>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</si>
  <si>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</si>
  <si>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</si>
  <si>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</si>
  <si>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</si>
  <si>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</si>
  <si>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</si>
  <si>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</si>
  <si>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</si>
  <si>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</si>
  <si>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</si>
  <si>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</si>
  <si>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</si>
  <si>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</si>
  <si>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</si>
  <si>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</si>
  <si>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</si>
  <si>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</si>
  <si>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</si>
  <si>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</si>
  <si>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</si>
  <si>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</si>
  <si>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</si>
  <si>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</si>
  <si>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</si>
  <si>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</si>
  <si>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</si>
  <si>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</si>
  <si>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</si>
  <si>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</si>
  <si>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</si>
  <si>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</si>
  <si>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</si>
  <si>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</si>
  <si>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</si>
  <si>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</si>
  <si>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</si>
  <si>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</si>
  <si>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</si>
  <si>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</si>
  <si>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</si>
  <si>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</si>
  <si>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</si>
  <si>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</si>
  <si>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</si>
  <si>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</si>
  <si>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</si>
  <si>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</si>
  <si>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</si>
  <si>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</si>
  <si>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</si>
  <si>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</si>
  <si>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</si>
  <si>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</si>
  <si>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</si>
  <si>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</si>
  <si>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</si>
  <si>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</si>
  <si>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</si>
  <si>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</si>
  <si>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</si>
  <si>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</si>
  <si>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</si>
  <si>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</si>
  <si>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</si>
  <si>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</si>
  <si>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</si>
  <si>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</si>
  <si>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</si>
  <si>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</si>
  <si>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</si>
  <si>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</si>
  <si>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</si>
  <si>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</si>
  <si>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</si>
  <si>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</si>
  <si>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</si>
  <si>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</si>
  <si>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</si>
  <si>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</si>
  <si>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</si>
  <si>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</si>
  <si>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</si>
  <si>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</si>
  <si>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</si>
  <si>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</si>
  <si>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</si>
  <si>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</si>
  <si>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</si>
  <si>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</si>
  <si>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</si>
  <si>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</si>
  <si>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</si>
  <si>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</si>
  <si>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</si>
  <si>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</si>
  <si>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</si>
  <si>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</si>
  <si>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</si>
  <si>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</si>
  <si>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</si>
  <si>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</si>
  <si>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</si>
  <si>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</si>
  <si>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</si>
  <si>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</si>
  <si>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</si>
  <si>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</si>
  <si>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</si>
  <si>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</si>
  <si>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</si>
  <si>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</si>
  <si>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</si>
  <si>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</si>
  <si>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</si>
  <si>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</si>
  <si>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</si>
  <si>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</si>
  <si>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</si>
  <si>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</si>
  <si>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</si>
  <si>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</si>
  <si>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</si>
  <si>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</si>
  <si>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</si>
  <si>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</si>
  <si>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</si>
  <si>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</si>
  <si>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</si>
  <si>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</si>
  <si>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</si>
  <si>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</si>
  <si>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</si>
  <si>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</si>
  <si>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</si>
  <si>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</si>
  <si>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</si>
  <si>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</si>
  <si>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</si>
  <si>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</si>
  <si>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</si>
  <si>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</si>
  <si>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</si>
  <si>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</si>
  <si>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</si>
  <si>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</si>
  <si>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</si>
  <si>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</si>
  <si>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</si>
  <si>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</si>
  <si>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</si>
  <si>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</si>
  <si>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</si>
  <si>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</si>
  <si>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</si>
  <si>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</si>
  <si>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</si>
  <si>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</si>
  <si>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</si>
  <si>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</si>
  <si>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</si>
  <si>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</si>
  <si>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</si>
  <si>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</si>
  <si>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</si>
  <si>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</si>
  <si>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</si>
  <si>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</si>
  <si>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</si>
  <si>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</si>
  <si>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</si>
  <si>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</si>
  <si>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</si>
  <si>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</si>
  <si>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</si>
  <si>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</si>
  <si>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</si>
  <si>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</si>
  <si>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</si>
  <si>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</si>
  <si>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</si>
  <si>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</si>
  <si>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</si>
  <si>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</si>
  <si>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</si>
  <si>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</si>
  <si>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</si>
  <si>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</si>
  <si>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</si>
  <si>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</si>
  <si>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</si>
  <si>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</si>
  <si>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</si>
  <si>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</si>
  <si>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</si>
  <si>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</si>
  <si>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</si>
  <si>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</si>
  <si>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</si>
  <si>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</si>
  <si>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</si>
  <si>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</si>
  <si>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</si>
  <si>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</si>
  <si>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</si>
  <si>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</si>
  <si>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</si>
  <si>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</si>
  <si>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</si>
  <si>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</si>
  <si>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</si>
  <si>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</si>
  <si>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</si>
  <si>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</si>
  <si>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</si>
  <si>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</si>
  <si>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</si>
  <si>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</si>
  <si>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</si>
  <si>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</si>
  <si>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</si>
  <si>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</si>
  <si>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</si>
  <si>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</si>
  <si>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</si>
  <si>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</si>
  <si>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</si>
  <si>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</si>
  <si>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</si>
  <si>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</si>
  <si>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</si>
  <si>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</si>
  <si>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</si>
  <si>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</si>
  <si>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</si>
  <si>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</si>
  <si>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</si>
  <si>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</si>
  <si>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</si>
  <si>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</si>
  <si>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</si>
  <si>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</si>
  <si>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</si>
  <si>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</si>
  <si>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</si>
  <si>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</si>
  <si>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</si>
  <si>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</si>
  <si>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</si>
  <si>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</si>
  <si>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</si>
  <si>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</si>
  <si>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</si>
  <si>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</si>
  <si>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</si>
  <si>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</si>
  <si>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</si>
  <si>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</si>
  <si>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</si>
  <si>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</si>
  <si>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</si>
  <si>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</si>
  <si>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</si>
  <si>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</si>
  <si>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</si>
  <si>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</si>
  <si>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</si>
  <si>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</si>
  <si>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</si>
  <si>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</si>
  <si>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</si>
  <si>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</si>
  <si>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</si>
  <si>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</si>
  <si>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</si>
  <si>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</si>
  <si>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</si>
  <si>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</si>
  <si>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</si>
  <si>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</si>
  <si>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</si>
  <si>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</si>
  <si>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</si>
  <si>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</si>
  <si>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</si>
  <si>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</si>
  <si>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</si>
  <si>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</si>
  <si>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</si>
  <si>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</si>
  <si>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</si>
  <si>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</si>
  <si>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</si>
  <si>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</si>
  <si>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</si>
  <si>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</si>
  <si>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</si>
  <si>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</si>
  <si>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</si>
  <si>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</si>
  <si>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</si>
  <si>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</si>
  <si>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</si>
  <si>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</si>
  <si>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</si>
  <si>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</si>
  <si>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</si>
  <si>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</si>
  <si>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</si>
  <si>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</si>
  <si>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</si>
  <si>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</si>
  <si>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</si>
  <si>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</si>
  <si>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</si>
  <si>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</si>
  <si>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</si>
  <si>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</si>
  <si>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</si>
  <si>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</si>
  <si>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</si>
  <si>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</si>
  <si>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</si>
  <si>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</si>
  <si>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</si>
  <si>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</si>
  <si>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</si>
  <si>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</si>
  <si>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</si>
  <si>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</si>
  <si>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</si>
  <si>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</si>
  <si>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</si>
  <si>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</si>
  <si>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</si>
  <si>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</si>
  <si>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</si>
  <si>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</si>
  <si>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</si>
  <si>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</si>
  <si>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</si>
  <si>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</si>
  <si>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</si>
  <si>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</si>
  <si>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</si>
  <si>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</si>
  <si>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</si>
  <si>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</si>
  <si>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</si>
  <si>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</si>
  <si>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</si>
  <si>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</si>
  <si>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</si>
  <si>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</si>
  <si>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</si>
  <si>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</si>
  <si>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</si>
  <si>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</si>
  <si>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</si>
  <si>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</si>
  <si>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</si>
  <si>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</si>
  <si>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</si>
  <si>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</si>
  <si>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</si>
  <si>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</si>
  <si>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</si>
  <si>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</si>
  <si>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</si>
  <si>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</si>
  <si>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</si>
  <si>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</si>
  <si>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</si>
  <si>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</si>
  <si>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</si>
  <si>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</si>
  <si>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</si>
  <si>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</si>
  <si>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</si>
  <si>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</si>
  <si>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</si>
  <si>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</si>
  <si>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</si>
  <si>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</si>
  <si>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</si>
  <si>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</si>
  <si>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</si>
  <si>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</si>
  <si>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</si>
  <si>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</si>
  <si>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</si>
  <si>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</si>
  <si>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</si>
  <si>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</si>
  <si>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</si>
  <si>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</si>
  <si>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</si>
  <si>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</si>
  <si>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</si>
  <si>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</si>
  <si>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</si>
  <si>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</si>
  <si>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</si>
  <si>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</si>
  <si>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</si>
  <si>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</si>
  <si>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</si>
  <si>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</si>
  <si>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</si>
  <si>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</si>
  <si>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</si>
  <si>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</si>
  <si>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</si>
  <si>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</si>
  <si>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</si>
  <si>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</si>
  <si>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</si>
  <si>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</si>
  <si>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</si>
  <si>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</si>
  <si>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</si>
  <si>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</si>
  <si>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</si>
  <si>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</si>
  <si>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</si>
  <si>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</si>
  <si>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</si>
  <si>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</si>
  <si>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</si>
  <si>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</si>
  <si>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</si>
  <si>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</si>
  <si>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</si>
  <si>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</si>
  <si>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</si>
  <si>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</si>
  <si>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</si>
  <si>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</si>
  <si>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</si>
  <si>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</si>
  <si>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</si>
  <si>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</si>
  <si>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</si>
  <si>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</si>
  <si>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</si>
  <si>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</si>
  <si>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</si>
  <si>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</si>
  <si>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</si>
  <si>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</si>
  <si>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</si>
  <si>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</si>
  <si>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</si>
  <si>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</si>
  <si>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</si>
  <si>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</si>
  <si>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</si>
  <si>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</si>
  <si>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</si>
  <si>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</si>
  <si>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</si>
  <si>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</si>
  <si>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</si>
  <si>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</si>
  <si>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</si>
  <si>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</si>
  <si>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</si>
  <si>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</si>
  <si>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</si>
  <si>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</si>
  <si>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</si>
  <si>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</si>
  <si>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</si>
  <si>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</si>
  <si>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</si>
  <si>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</si>
  <si>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</si>
  <si>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</si>
  <si>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</si>
  <si>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</si>
  <si>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</si>
  <si>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</si>
  <si>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</si>
  <si>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</si>
  <si>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</si>
  <si>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</si>
  <si>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</si>
  <si>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</si>
  <si>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</si>
  <si>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</si>
  <si>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</si>
  <si>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</si>
  <si>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</si>
  <si>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</si>
  <si>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</si>
  <si>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</si>
  <si>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</si>
  <si>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</si>
  <si>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</si>
  <si>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</si>
  <si>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</si>
  <si>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</si>
  <si>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</si>
  <si>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</si>
  <si>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</si>
  <si>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</si>
  <si>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</si>
  <si>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</si>
  <si>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</si>
  <si>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</si>
  <si>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</si>
  <si>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</si>
  <si>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</si>
  <si>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</si>
  <si>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</si>
  <si>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</si>
  <si>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</si>
  <si>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</si>
  <si>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</si>
  <si>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</si>
  <si>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</si>
  <si>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</si>
  <si>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</si>
  <si>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</si>
  <si>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</si>
  <si>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</si>
  <si>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</si>
  <si>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</si>
  <si>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</si>
  <si>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</si>
  <si>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</si>
  <si>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</si>
  <si>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</si>
  <si>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</si>
  <si>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</si>
  <si>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</si>
  <si>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</si>
  <si>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</si>
  <si>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</si>
  <si>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</si>
  <si>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</si>
  <si>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</si>
  <si>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</si>
  <si>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</si>
  <si>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</si>
  <si>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</si>
  <si>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</si>
  <si>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</si>
  <si>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</si>
  <si>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</si>
  <si>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</si>
  <si>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</si>
  <si>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</si>
  <si>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</si>
  <si>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</si>
  <si>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</si>
  <si>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</si>
  <si>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</si>
  <si>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</si>
  <si>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</si>
  <si>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</si>
  <si>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</si>
  <si>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</si>
  <si>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</si>
  <si>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</si>
  <si>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</si>
  <si>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</si>
  <si>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</si>
  <si>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</si>
  <si>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</si>
  <si>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</si>
  <si>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</si>
  <si>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</si>
  <si>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</si>
  <si>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</si>
  <si>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</si>
  <si>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</si>
  <si>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</si>
  <si>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</si>
  <si>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</si>
  <si>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</si>
  <si>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</si>
  <si>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</si>
  <si>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</si>
  <si>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</si>
  <si>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</si>
  <si>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</si>
  <si>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</si>
  <si>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</si>
  <si>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</si>
  <si>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</si>
  <si>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</si>
  <si>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</si>
  <si>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</si>
  <si>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</si>
  <si>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</si>
  <si>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</si>
  <si>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</si>
  <si>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</si>
  <si>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</si>
  <si>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</si>
  <si>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</si>
  <si>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</si>
  <si>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</si>
  <si>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</si>
  <si>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</si>
  <si>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</si>
  <si>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</si>
  <si>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</si>
  <si>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</si>
  <si>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</si>
  <si>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</si>
  <si>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</si>
  <si>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</si>
  <si>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</si>
  <si>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</si>
  <si>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</si>
  <si>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</si>
  <si>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</si>
  <si>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</si>
  <si>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</si>
  <si>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</si>
  <si>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</si>
  <si>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</si>
  <si>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</si>
  <si>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</si>
  <si>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</si>
  <si>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</si>
  <si>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</si>
  <si>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</si>
  <si>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</si>
  <si>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</si>
  <si>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</si>
  <si>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</si>
  <si>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</si>
  <si>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</si>
  <si>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</si>
  <si>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</si>
  <si>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</si>
  <si>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</si>
  <si>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</si>
  <si>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</si>
  <si>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</si>
  <si>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</si>
  <si>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</si>
  <si>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</si>
  <si>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</si>
  <si>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</si>
  <si>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</si>
  <si>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</si>
  <si>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</si>
  <si>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</si>
  <si>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</si>
  <si>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</si>
  <si>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</si>
  <si>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</si>
  <si>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</si>
  <si>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</si>
  <si>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</si>
  <si>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</si>
  <si>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</si>
  <si>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</si>
  <si>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</si>
  <si>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</si>
  <si>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</si>
  <si>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</si>
  <si>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</si>
  <si>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</si>
  <si>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</si>
  <si>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</si>
  <si>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</si>
  <si>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</si>
  <si>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</si>
  <si>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</si>
  <si>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</si>
  <si>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</si>
  <si>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</si>
  <si>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</si>
  <si>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</si>
  <si>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</si>
  <si>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</si>
  <si>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</si>
  <si>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</si>
  <si>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</si>
  <si>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</si>
  <si>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</si>
  <si>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</si>
  <si>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</si>
  <si>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</si>
  <si>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</si>
  <si>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</si>
  <si>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</si>
  <si>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</si>
  <si>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</si>
  <si>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</si>
  <si>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</si>
  <si>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</si>
  <si>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</si>
  <si>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</si>
  <si>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</si>
  <si>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</si>
  <si>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</si>
  <si>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</si>
  <si>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</si>
  <si>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</si>
  <si>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</si>
  <si>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</si>
  <si>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</si>
  <si>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</si>
  <si>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</si>
  <si>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</si>
  <si>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</si>
  <si>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</si>
  <si>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</si>
  <si>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</si>
  <si>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</si>
  <si>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</si>
  <si>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</si>
  <si>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</si>
  <si>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</si>
  <si>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</si>
  <si>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</si>
  <si>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</si>
  <si>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</si>
  <si>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</si>
  <si>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</si>
  <si>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</si>
  <si>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</si>
  <si>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</si>
  <si>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</si>
  <si>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</si>
  <si>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</si>
  <si>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</si>
  <si>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</si>
  <si>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</si>
  <si>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</si>
  <si>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</si>
  <si>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</si>
  <si>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</si>
  <si>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</si>
  <si>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</si>
  <si>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</si>
  <si>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</si>
  <si>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</si>
  <si>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</si>
  <si>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</si>
  <si>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</si>
  <si>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</si>
  <si>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</si>
  <si>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</si>
  <si>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</si>
  <si>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</si>
  <si>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</si>
  <si>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</si>
  <si>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</si>
  <si>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</si>
  <si>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</si>
  <si>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</si>
  <si>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</si>
  <si>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</si>
  <si>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</si>
  <si>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</si>
  <si>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</si>
  <si>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</si>
  <si>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</si>
  <si>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</si>
  <si>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</si>
  <si>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</si>
  <si>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</si>
  <si>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</si>
  <si>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</si>
  <si>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</si>
  <si>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</si>
  <si>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</si>
  <si>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</si>
  <si>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</si>
  <si>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</si>
  <si>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</si>
  <si>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</si>
  <si>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</si>
  <si>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</si>
  <si>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</si>
  <si>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</si>
  <si>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</si>
  <si>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</si>
  <si>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</si>
  <si>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</si>
  <si>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</si>
  <si>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</si>
  <si>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</si>
  <si>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</si>
  <si>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</si>
  <si>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</si>
  <si>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</si>
  <si>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</si>
  <si>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</si>
  <si>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</si>
  <si>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</si>
  <si>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</si>
  <si>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</si>
  <si>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</si>
  <si>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</si>
  <si>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</si>
  <si>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</si>
  <si>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</si>
  <si>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</si>
  <si>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</si>
  <si>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</si>
  <si>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</si>
  <si>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</si>
  <si>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</si>
  <si>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</si>
  <si>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</si>
  <si>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</si>
  <si>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</si>
  <si>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</si>
  <si>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</si>
  <si>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</si>
  <si>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</si>
  <si>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</si>
  <si>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</si>
  <si>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</si>
  <si>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</si>
  <si>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</si>
  <si>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</si>
  <si>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</si>
  <si>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</si>
  <si>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</si>
  <si>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</si>
  <si>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</si>
  <si>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</si>
  <si>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</si>
  <si>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</si>
  <si>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</si>
  <si>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</si>
  <si>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</si>
  <si>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</si>
  <si>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</si>
  <si>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</si>
  <si>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</si>
  <si>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</si>
  <si>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</si>
  <si>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</si>
  <si>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</si>
  <si>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</si>
  <si>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</si>
  <si>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</si>
  <si>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</si>
  <si>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</si>
  <si>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</si>
  <si>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</si>
  <si>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</si>
  <si>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</si>
  <si>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</si>
  <si>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</si>
  <si>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</si>
  <si>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</si>
  <si>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</si>
  <si>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</si>
  <si>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</si>
  <si>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</si>
  <si>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</si>
  <si>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</si>
  <si>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</si>
  <si>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</si>
  <si>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</si>
  <si>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</si>
  <si>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</si>
  <si>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</si>
  <si>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</si>
  <si>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</si>
  <si>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</si>
  <si>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</si>
  <si>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</si>
  <si>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</si>
  <si>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</si>
  <si>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</si>
  <si>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</si>
  <si>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</si>
  <si>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</si>
  <si>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</si>
  <si>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</si>
  <si>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</si>
  <si>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</si>
  <si>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</si>
  <si>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</si>
  <si>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</si>
  <si>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</si>
  <si>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</si>
  <si>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</si>
  <si>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</si>
  <si>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</si>
  <si>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</si>
  <si>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</si>
  <si>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</si>
  <si>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</si>
  <si>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</si>
  <si>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</si>
  <si>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</si>
  <si>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</si>
  <si>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</si>
  <si>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</si>
  <si>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</si>
  <si>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</si>
  <si>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</si>
  <si>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</si>
  <si>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</si>
  <si>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</si>
  <si>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</si>
  <si>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</si>
  <si>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</si>
  <si>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</si>
  <si>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</si>
  <si>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</si>
  <si>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</si>
  <si>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</si>
  <si>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</si>
  <si>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</si>
  <si>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</si>
  <si>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</si>
  <si>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</si>
  <si>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</si>
  <si>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</si>
  <si>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</si>
  <si>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</si>
  <si>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</si>
  <si>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</si>
  <si>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</si>
  <si>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</si>
  <si>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</si>
  <si>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</si>
  <si>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</si>
  <si>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</si>
  <si>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</si>
  <si>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</si>
  <si>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</si>
  <si>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</si>
  <si>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</si>
  <si>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</si>
  <si>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</si>
  <si>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</si>
  <si>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</si>
  <si>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</si>
  <si>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</si>
  <si>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</si>
  <si>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</si>
  <si>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</si>
  <si>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</si>
  <si>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</si>
  <si>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</si>
  <si>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</si>
  <si>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</si>
  <si>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</si>
  <si>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</si>
  <si>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</si>
  <si>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</si>
  <si>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</si>
  <si>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</si>
  <si>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</si>
  <si>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</si>
  <si>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</si>
  <si>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</si>
  <si>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</si>
  <si>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</si>
  <si>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</si>
  <si>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</si>
  <si>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</si>
  <si>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</si>
  <si>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</si>
  <si>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</si>
  <si>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</si>
  <si>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</si>
  <si>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</si>
  <si>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</si>
  <si>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</si>
  <si>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</si>
  <si>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</si>
  <si>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</si>
  <si>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</si>
  <si>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</si>
  <si>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</si>
  <si>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</si>
  <si>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</si>
  <si>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</si>
  <si>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</si>
  <si>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</si>
  <si>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</si>
  <si>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</si>
  <si>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</si>
  <si>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</si>
  <si>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</si>
  <si>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</si>
  <si>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</si>
  <si>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</si>
  <si>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</si>
  <si>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</si>
  <si>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</si>
  <si>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</si>
  <si>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</si>
  <si>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</si>
  <si>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</si>
  <si>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</si>
  <si>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</si>
  <si>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</si>
  <si>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</si>
  <si>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</si>
  <si>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</si>
  <si>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</si>
  <si>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</si>
  <si>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</si>
  <si>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</si>
  <si>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</si>
  <si>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</si>
  <si>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</si>
  <si>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</si>
  <si>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</si>
  <si>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</si>
  <si>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</si>
  <si>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</si>
  <si>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</si>
  <si>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</si>
  <si>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</si>
  <si>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</si>
  <si>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</si>
  <si>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</si>
  <si>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</si>
  <si>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</si>
  <si>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</si>
  <si>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</si>
  <si>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</si>
  <si>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</si>
  <si>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</si>
  <si>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</si>
  <si>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</si>
  <si>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</si>
  <si>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</si>
  <si>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</si>
  <si>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</si>
  <si>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</si>
  <si>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</si>
  <si>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</si>
  <si>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</si>
  <si>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</si>
  <si>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</si>
  <si>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</si>
  <si>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</si>
  <si>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</si>
  <si>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</si>
  <si>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</si>
  <si>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</si>
  <si>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</si>
  <si>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</si>
  <si>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</si>
  <si>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</si>
  <si>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</si>
  <si>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</si>
  <si>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</si>
  <si>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</si>
  <si>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</si>
  <si>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</si>
  <si>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</si>
  <si>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</si>
  <si>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</si>
  <si>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</si>
  <si>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</si>
  <si>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</si>
  <si>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</si>
  <si>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</si>
  <si>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</si>
  <si>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</si>
  <si>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</si>
  <si>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</si>
  <si>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</si>
  <si>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</si>
  <si>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</si>
  <si>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</si>
  <si>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</si>
  <si>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</si>
  <si>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</si>
  <si>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</si>
  <si>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</si>
  <si>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</si>
  <si>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</si>
  <si>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</si>
  <si>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</si>
  <si>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</si>
  <si>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</si>
  <si>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</si>
  <si>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</si>
  <si>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</si>
  <si>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</si>
  <si>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</si>
  <si>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</si>
  <si>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</si>
  <si>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</si>
  <si>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</si>
  <si>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</si>
  <si>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</si>
  <si>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</si>
  <si>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</si>
  <si>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</si>
  <si>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</si>
  <si>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</si>
  <si>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</si>
  <si>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</si>
  <si>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</si>
  <si>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</si>
  <si>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</si>
  <si>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</si>
  <si>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</si>
  <si>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</si>
  <si>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</si>
  <si>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</si>
  <si>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</si>
  <si>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</si>
  <si>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</si>
  <si>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</si>
  <si>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</si>
  <si>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</si>
  <si>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</si>
  <si>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</si>
  <si>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</si>
  <si>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</si>
  <si>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</si>
  <si>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</si>
  <si>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</si>
  <si>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</si>
  <si>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</si>
  <si>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</si>
  <si>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</si>
  <si>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</si>
  <si>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</si>
  <si>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</si>
  <si>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</si>
  <si>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</si>
  <si>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</si>
  <si>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</si>
  <si>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</si>
  <si>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</si>
  <si>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</si>
  <si>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</si>
  <si>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</si>
  <si>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</si>
  <si>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</si>
  <si>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</si>
  <si>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</si>
  <si>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</si>
  <si>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</si>
  <si>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</si>
  <si>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</si>
  <si>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</si>
  <si>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</si>
  <si>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</si>
  <si>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</si>
  <si>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</si>
  <si>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</si>
  <si>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</si>
  <si>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</si>
  <si>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</si>
  <si>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</si>
  <si>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</si>
  <si>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</si>
  <si>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</si>
  <si>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</si>
  <si>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</si>
  <si>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</si>
  <si>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</si>
  <si>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</si>
  <si>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</si>
  <si>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</si>
  <si>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</si>
  <si>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</si>
  <si>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</si>
  <si>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</si>
  <si>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</si>
  <si>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</si>
  <si>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</si>
  <si>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</si>
  <si>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</si>
  <si>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</si>
  <si>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</si>
  <si>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</si>
  <si>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</si>
  <si>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</si>
  <si>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</si>
  <si>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</si>
  <si>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</si>
  <si>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</si>
  <si>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</si>
  <si>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</si>
  <si>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</si>
  <si>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</si>
  <si>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</si>
  <si>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</si>
  <si>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</si>
  <si>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</si>
  <si>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</si>
  <si>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</si>
  <si>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</si>
  <si>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</si>
  <si>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</si>
  <si>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</si>
  <si>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</si>
  <si>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</si>
  <si>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</si>
  <si>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</si>
  <si>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</si>
  <si>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</si>
  <si>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</si>
  <si>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</si>
  <si>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</si>
  <si>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</si>
  <si>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</si>
  <si>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</si>
  <si>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</si>
  <si>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</si>
  <si>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</si>
  <si>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</si>
  <si>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</si>
  <si>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</si>
  <si>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</si>
  <si>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</si>
  <si>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</si>
  <si>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</si>
  <si>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</si>
  <si>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</si>
  <si>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</si>
  <si>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</si>
  <si>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</si>
  <si>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</si>
  <si>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</si>
  <si>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</si>
  <si>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</si>
  <si>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</si>
  <si>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</si>
  <si>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</si>
  <si>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</si>
  <si>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</si>
  <si>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</si>
  <si>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</si>
  <si>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</si>
  <si>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</si>
  <si>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</si>
  <si>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</si>
  <si>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</si>
  <si>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</si>
  <si>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</si>
  <si>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</si>
  <si>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</si>
  <si>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</si>
  <si>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</si>
  <si>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</si>
  <si>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</si>
  <si>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</si>
  <si>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</si>
  <si>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</si>
  <si>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</si>
  <si>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</si>
  <si>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</si>
  <si>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</si>
  <si>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</si>
  <si>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</si>
  <si>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</si>
  <si>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</si>
  <si>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</si>
  <si>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</si>
  <si>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</si>
  <si>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</si>
  <si>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</si>
  <si>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</si>
  <si>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</si>
  <si>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</si>
  <si>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</si>
  <si>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</si>
  <si>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</si>
  <si>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</si>
  <si>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</si>
  <si>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</si>
  <si>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</si>
  <si>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</si>
  <si>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</si>
  <si>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</si>
  <si>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</si>
  <si>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</si>
  <si>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</si>
  <si>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</si>
  <si>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</si>
  <si>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</si>
  <si>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</si>
  <si>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</si>
  <si>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</si>
  <si>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</si>
  <si>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</si>
  <si>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</si>
  <si>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</si>
  <si>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</si>
  <si>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</si>
  <si>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</si>
  <si>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</si>
  <si>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</si>
  <si>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</si>
  <si>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</si>
  <si>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</si>
  <si>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</si>
  <si>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</si>
  <si>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</si>
  <si>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</si>
  <si>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</si>
  <si>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</si>
  <si>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</si>
  <si>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</si>
  <si>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</si>
  <si>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</si>
  <si>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</si>
  <si>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</si>
  <si>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</si>
  <si>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</si>
  <si>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</si>
  <si>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</si>
  <si>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</si>
  <si>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</si>
  <si>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</si>
  <si>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</si>
  <si>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</si>
  <si>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</si>
  <si>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</si>
  <si>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</si>
  <si>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</si>
  <si>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</si>
  <si>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</si>
  <si>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</si>
  <si>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</si>
  <si>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</si>
  <si>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</si>
  <si>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</si>
  <si>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</si>
  <si>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</si>
  <si>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</si>
  <si>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</si>
  <si>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</si>
  <si>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</si>
  <si>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</si>
  <si>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</si>
  <si>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</si>
  <si>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</si>
  <si>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</si>
  <si>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</si>
  <si>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</si>
  <si>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</si>
  <si>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</si>
  <si>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</si>
  <si>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</si>
  <si>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</si>
  <si>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</si>
  <si>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</si>
  <si>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</si>
  <si>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</si>
  <si>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</si>
  <si>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</si>
  <si>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</si>
  <si>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</si>
  <si>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</si>
  <si>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</si>
  <si>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</si>
  <si>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</si>
  <si>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</si>
  <si>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</si>
  <si>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</si>
  <si>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</si>
  <si>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</si>
  <si>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</si>
  <si>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</si>
  <si>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</si>
  <si>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</si>
  <si>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</si>
  <si>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</si>
  <si>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</si>
  <si>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</si>
  <si>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</si>
  <si>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</si>
  <si>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</si>
  <si>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</si>
  <si>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</si>
  <si>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</si>
  <si>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</si>
  <si>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</si>
  <si>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</si>
  <si>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</si>
  <si>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</si>
  <si>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</si>
  <si>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</si>
  <si>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</si>
  <si>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</si>
  <si>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</si>
  <si>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</si>
  <si>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</si>
  <si>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</si>
  <si>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</si>
  <si>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</si>
  <si>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</si>
  <si>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</si>
  <si>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</si>
  <si>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</si>
  <si>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</si>
  <si>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</si>
  <si>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</si>
  <si>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</si>
  <si>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</si>
  <si>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</si>
  <si>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</si>
  <si>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</si>
  <si>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</si>
  <si>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</si>
  <si>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</si>
  <si>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</si>
  <si>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</si>
  <si>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</si>
  <si>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</si>
  <si>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</si>
  <si>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</si>
  <si>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</si>
  <si>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</si>
  <si>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</si>
  <si>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</si>
  <si>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</si>
  <si>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</si>
  <si>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</si>
  <si>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</si>
  <si>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</si>
  <si>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</si>
  <si>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</si>
  <si>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</si>
  <si>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</si>
  <si>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</si>
  <si>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</si>
  <si>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</si>
  <si>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</si>
  <si>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</si>
  <si>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</si>
  <si>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</si>
  <si>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</si>
  <si>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</si>
  <si>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</si>
  <si>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</si>
  <si>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</si>
  <si>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</si>
  <si>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</si>
  <si>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</si>
  <si>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</si>
  <si>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</si>
  <si>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</si>
  <si>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</si>
  <si>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</si>
  <si>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</si>
  <si>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</si>
  <si>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</si>
  <si>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</si>
  <si>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</si>
  <si>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</si>
  <si>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</si>
  <si>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</si>
  <si>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</si>
  <si>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</si>
  <si>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</si>
  <si>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</si>
  <si>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</si>
  <si>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</si>
  <si>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</si>
  <si>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</si>
  <si>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</si>
  <si>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</si>
  <si>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</si>
  <si>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</si>
  <si>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</si>
  <si>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</si>
  <si>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</si>
  <si>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</si>
  <si>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</si>
  <si>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</si>
  <si>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</si>
  <si>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</si>
  <si>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</si>
  <si>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</si>
  <si>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</si>
  <si>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</si>
  <si>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</si>
  <si>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</si>
  <si>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</si>
  <si>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</si>
  <si>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</si>
  <si>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</si>
  <si>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</si>
  <si>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</si>
  <si>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</si>
  <si>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</si>
  <si>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</si>
  <si>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</si>
  <si>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</si>
  <si>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</si>
  <si>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</si>
  <si>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</si>
  <si>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</si>
  <si>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</si>
  <si>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</si>
  <si>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</si>
  <si>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</si>
  <si>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</si>
  <si>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</si>
  <si>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</si>
  <si>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</si>
  <si>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</si>
  <si>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</si>
  <si>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</si>
  <si>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</si>
  <si>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</si>
  <si>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</si>
  <si>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</si>
  <si>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</si>
  <si>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</si>
  <si>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</si>
  <si>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</si>
  <si>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</si>
  <si>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</si>
  <si>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</si>
  <si>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</si>
  <si>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</si>
  <si>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</si>
  <si>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</si>
  <si>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</si>
  <si>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</si>
  <si>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</si>
  <si>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</si>
  <si>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</si>
  <si>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</si>
  <si>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</si>
  <si>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</si>
  <si>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</si>
  <si>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</si>
  <si>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</si>
  <si>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</si>
  <si>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</si>
  <si>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</si>
  <si>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</si>
  <si>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</si>
  <si>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</si>
  <si>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</si>
  <si>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</si>
  <si>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</si>
  <si>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</si>
  <si>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</si>
  <si>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</si>
  <si>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</si>
  <si>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</si>
  <si>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</si>
  <si>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</si>
  <si>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</si>
  <si>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</si>
  <si>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</si>
  <si>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</si>
  <si>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</si>
  <si>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</si>
  <si>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</si>
  <si>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</si>
  <si>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</si>
  <si>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</si>
  <si>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</si>
  <si>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</si>
  <si>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</si>
  <si>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</si>
  <si>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</si>
  <si>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</si>
  <si>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</si>
  <si>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</si>
  <si>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</si>
  <si>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</si>
  <si>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</si>
  <si>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</si>
  <si>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</si>
  <si>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</si>
  <si>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</si>
  <si>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</si>
  <si>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</si>
  <si>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</si>
  <si>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</si>
  <si>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</si>
  <si>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</si>
  <si>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</si>
  <si>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</si>
  <si>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</si>
  <si>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</si>
  <si>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</si>
  <si>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</si>
  <si>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</si>
  <si>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</si>
  <si>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</si>
  <si>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</si>
  <si>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</si>
  <si>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</si>
  <si>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</si>
  <si>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</si>
  <si>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</si>
  <si>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</si>
  <si>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</si>
  <si>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</si>
  <si>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</si>
  <si>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</si>
  <si>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</si>
  <si>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</si>
  <si>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</si>
  <si>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</si>
  <si>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</si>
  <si>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</si>
  <si>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</si>
  <si>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</si>
  <si>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</si>
  <si>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</si>
  <si>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</si>
  <si>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</si>
  <si>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</si>
  <si>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</si>
  <si>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</si>
  <si>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</si>
  <si>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</si>
  <si>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</si>
  <si>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</si>
  <si>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</si>
  <si>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</si>
  <si>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</si>
  <si>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</si>
  <si>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</si>
  <si>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</si>
  <si>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</si>
  <si>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</si>
  <si>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</si>
  <si>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</si>
  <si>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</si>
  <si>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</si>
  <si>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</si>
  <si>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</si>
  <si>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</si>
  <si>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</si>
  <si>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</si>
  <si>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</si>
  <si>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</si>
  <si>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</si>
  <si>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</si>
  <si>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</si>
  <si>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</si>
  <si>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</si>
  <si>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</si>
  <si>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</si>
  <si>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</si>
  <si>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</si>
  <si>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</si>
  <si>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</si>
  <si>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</si>
  <si>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</si>
  <si>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</si>
  <si>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</si>
  <si>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</si>
  <si>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</si>
  <si>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</si>
  <si>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</si>
  <si>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</si>
  <si>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</si>
  <si>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</si>
  <si>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</si>
  <si>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</si>
  <si>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</si>
  <si>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</si>
  <si>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</si>
  <si>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</si>
  <si>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</si>
  <si>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</si>
  <si>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</si>
  <si>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</si>
  <si>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</si>
  <si>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</si>
  <si>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</si>
  <si>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</si>
  <si>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</si>
  <si>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</si>
  <si>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</si>
  <si>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</si>
  <si>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</si>
  <si>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</si>
  <si>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</si>
  <si>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</si>
  <si>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</si>
  <si>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</si>
  <si>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</si>
  <si>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</si>
  <si>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</si>
  <si>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</si>
  <si>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</si>
  <si>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</si>
  <si>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</si>
  <si>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</si>
  <si>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</si>
  <si>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</si>
  <si>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</si>
  <si>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</si>
  <si>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</si>
  <si>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</si>
  <si>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</si>
  <si>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</si>
  <si>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</si>
  <si>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</si>
  <si>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</si>
  <si>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</si>
  <si>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</si>
  <si>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</si>
  <si>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</si>
  <si>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</si>
  <si>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</si>
  <si>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</si>
  <si>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</si>
  <si>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</si>
  <si>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</si>
  <si>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</si>
  <si>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</si>
  <si>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</si>
  <si>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</si>
  <si>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</si>
  <si>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</si>
  <si>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</si>
  <si>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</si>
  <si>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</si>
  <si>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</si>
  <si>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</si>
  <si>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</si>
  <si>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</si>
  <si>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</si>
  <si>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</si>
  <si>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</si>
  <si>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</si>
  <si>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</si>
  <si>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</si>
  <si>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</si>
  <si>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</si>
  <si>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</si>
  <si>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</si>
  <si>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</si>
  <si>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</si>
  <si>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</si>
  <si>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</si>
  <si>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</si>
  <si>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</si>
  <si>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</si>
  <si>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</si>
  <si>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</si>
  <si>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</si>
  <si>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</si>
  <si>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</si>
  <si>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</si>
  <si>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</si>
  <si>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</si>
  <si>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</si>
  <si>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</si>
  <si>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</si>
  <si>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</si>
  <si>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</si>
  <si>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</si>
  <si>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</si>
  <si>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</si>
  <si>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</si>
  <si>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</si>
  <si>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</si>
  <si>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</si>
  <si>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</si>
  <si>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</si>
  <si>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</si>
  <si>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</si>
  <si>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</si>
  <si>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</si>
  <si>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</si>
  <si>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</si>
  <si>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</si>
  <si>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</si>
  <si>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</si>
  <si>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</si>
  <si>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</si>
  <si>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</si>
  <si>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</si>
  <si>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</si>
  <si>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</si>
  <si>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</si>
  <si>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</si>
  <si>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</si>
  <si>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</si>
  <si>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</si>
  <si>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</si>
  <si>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</si>
  <si>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</si>
  <si>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</si>
  <si>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</si>
  <si>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</si>
  <si>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</si>
  <si>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</si>
  <si>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</si>
  <si>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</si>
  <si>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</si>
  <si>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</si>
  <si>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</si>
  <si>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</si>
  <si>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</si>
  <si>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</si>
  <si>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</si>
  <si>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</si>
  <si>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</si>
  <si>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</si>
  <si>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</si>
  <si>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</si>
  <si>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</si>
  <si>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</si>
  <si>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</si>
  <si>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</si>
  <si>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</si>
  <si>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</si>
  <si>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</si>
  <si>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</si>
  <si>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</si>
  <si>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</si>
  <si>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</si>
  <si>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</si>
  <si>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</si>
  <si>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</si>
  <si>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</si>
  <si>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</si>
  <si>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</si>
  <si>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</si>
  <si>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</si>
  <si>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</si>
  <si>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</si>
  <si>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</si>
  <si>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</si>
  <si>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</si>
  <si>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</si>
  <si>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</si>
  <si>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</si>
  <si>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</si>
  <si>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</si>
  <si>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</si>
  <si>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</si>
  <si>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</si>
  <si>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</si>
  <si>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</si>
  <si>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</si>
  <si>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</si>
  <si>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</si>
  <si>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</si>
  <si>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</si>
  <si>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</si>
  <si>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</si>
  <si>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</si>
  <si>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</si>
  <si>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</si>
  <si>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</si>
  <si>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</si>
  <si>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</si>
  <si>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</si>
  <si>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</si>
  <si>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</si>
  <si>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</si>
  <si>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</si>
  <si>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</si>
  <si>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</si>
  <si>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</si>
  <si>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</si>
  <si>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</si>
  <si>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</si>
  <si>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</si>
  <si>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</si>
  <si>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</si>
  <si>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</si>
  <si>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</si>
  <si>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</si>
  <si>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</si>
  <si>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</si>
  <si>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</si>
  <si>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</si>
  <si>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</si>
  <si>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</si>
  <si>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</si>
  <si>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</si>
  <si>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</si>
  <si>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</si>
  <si>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</si>
  <si>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</si>
  <si>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</si>
  <si>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</si>
  <si>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</si>
  <si>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</si>
  <si>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</si>
  <si>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</si>
  <si>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</si>
  <si>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</si>
  <si>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</si>
  <si>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</si>
  <si>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</si>
  <si>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</si>
  <si>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</si>
  <si>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</si>
  <si>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</si>
  <si>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</si>
  <si>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</si>
  <si>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</si>
  <si>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</si>
  <si>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</si>
  <si>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</si>
  <si>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</si>
  <si>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</si>
  <si>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</si>
  <si>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</si>
  <si>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</si>
  <si>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</si>
  <si>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</si>
  <si>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</si>
  <si>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</si>
  <si>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</si>
  <si>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</si>
  <si>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</si>
  <si>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</si>
  <si>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</si>
  <si>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</si>
  <si>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</si>
  <si>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</si>
  <si>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</si>
  <si>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</si>
  <si>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</si>
  <si>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</si>
  <si>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</si>
  <si>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</si>
  <si>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</si>
  <si>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</si>
  <si>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</si>
  <si>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</si>
  <si>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</si>
  <si>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</si>
  <si>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</si>
  <si>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</si>
  <si>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</si>
  <si>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</si>
  <si>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</si>
  <si>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</si>
  <si>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</si>
  <si>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</si>
  <si>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</si>
  <si>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</si>
  <si>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</si>
  <si>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</si>
  <si>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</si>
  <si>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</si>
  <si>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</si>
  <si>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</si>
  <si>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</si>
  <si>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</si>
  <si>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</si>
  <si>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</si>
  <si>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</si>
  <si>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</si>
  <si>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</si>
  <si>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</si>
  <si>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</si>
  <si>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</si>
  <si>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</si>
  <si>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</si>
  <si>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</si>
  <si>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</si>
  <si>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</si>
  <si>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</si>
  <si>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</si>
  <si>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</si>
  <si>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</si>
  <si>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</si>
  <si>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</si>
  <si>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</si>
  <si>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</si>
  <si>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</si>
  <si>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</si>
  <si>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</si>
  <si>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</si>
  <si>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</si>
  <si>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</si>
  <si>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</si>
  <si>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</si>
  <si>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</si>
  <si>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</si>
  <si>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</si>
  <si>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</si>
  <si>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</si>
  <si>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</si>
  <si>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</si>
  <si>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</si>
  <si>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</si>
  <si>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</si>
  <si>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</si>
  <si>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</si>
  <si>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</si>
  <si>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</si>
  <si>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</si>
  <si>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</si>
  <si>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</si>
  <si>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</si>
  <si>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</si>
  <si>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</si>
  <si>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</si>
  <si>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</si>
  <si>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</si>
  <si>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</si>
  <si>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</si>
  <si>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</si>
  <si>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</si>
  <si>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</si>
  <si>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</si>
  <si>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</si>
  <si>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</si>
  <si>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</si>
  <si>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</si>
  <si>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</si>
  <si>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</si>
  <si>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</si>
  <si>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</si>
  <si>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</si>
  <si>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</si>
  <si>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</si>
  <si>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</si>
  <si>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</si>
  <si>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</si>
  <si>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</si>
  <si>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</si>
  <si>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</si>
  <si>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</si>
  <si>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</si>
  <si>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</si>
  <si>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</si>
  <si>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</si>
  <si>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</si>
  <si>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</si>
  <si>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</si>
  <si>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</si>
  <si>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</si>
  <si>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</si>
  <si>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</si>
  <si>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</si>
  <si>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</si>
  <si>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</si>
  <si>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</si>
  <si>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</si>
  <si>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</si>
  <si>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</si>
  <si>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</si>
  <si>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</si>
  <si>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</si>
  <si>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</si>
  <si>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</si>
  <si>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</si>
  <si>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</si>
  <si>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</si>
  <si>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</si>
  <si>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</si>
  <si>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</si>
  <si>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</si>
  <si>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</si>
  <si>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</si>
  <si>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</si>
  <si>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</si>
  <si>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</si>
  <si>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</si>
  <si>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</si>
  <si>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</si>
  <si>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</si>
  <si>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</si>
  <si>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</si>
  <si>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</si>
  <si>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</si>
  <si>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</si>
  <si>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</si>
  <si>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</si>
  <si>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</si>
  <si>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</si>
  <si>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</si>
  <si>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</si>
  <si>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</si>
  <si>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</si>
  <si>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</si>
  <si>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</si>
  <si>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</si>
  <si>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</si>
  <si>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</si>
  <si>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</si>
  <si>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</si>
  <si>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</si>
  <si>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</si>
  <si>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</si>
  <si>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</si>
  <si>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</si>
  <si>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</si>
  <si>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</si>
  <si>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</si>
  <si>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</si>
  <si>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</si>
  <si>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</si>
  <si>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</si>
  <si>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</si>
  <si>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</si>
  <si>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</si>
  <si>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</si>
  <si>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</si>
  <si>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</si>
  <si>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</si>
  <si>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</si>
  <si>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</si>
  <si>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</si>
  <si>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</si>
  <si>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</si>
  <si>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</si>
  <si>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</si>
  <si>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</si>
  <si>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</si>
  <si>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</si>
  <si>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</si>
  <si>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</si>
  <si>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</si>
  <si>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</si>
  <si>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</si>
  <si>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</si>
  <si>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</si>
  <si>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</si>
  <si>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</si>
  <si>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</si>
  <si>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</si>
  <si>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</si>
  <si>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</si>
  <si>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</si>
  <si>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</si>
  <si>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</si>
  <si>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</si>
  <si>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</si>
  <si>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</si>
  <si>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</si>
  <si>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</si>
  <si>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</si>
  <si>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</si>
  <si>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</si>
  <si>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</si>
  <si>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</si>
  <si>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</si>
  <si>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</si>
  <si>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</si>
  <si>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</si>
  <si>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</si>
  <si>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</si>
  <si>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</si>
  <si>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</si>
  <si>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</si>
  <si>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</si>
  <si>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</si>
  <si>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</si>
  <si>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</si>
  <si>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</si>
  <si>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</si>
  <si>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</si>
  <si>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</si>
  <si>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</si>
  <si>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</si>
  <si>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</si>
  <si>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</si>
  <si>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</si>
  <si>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</si>
  <si>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</si>
  <si>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</si>
  <si>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</si>
  <si>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</si>
  <si>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</si>
  <si>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</si>
  <si>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</si>
  <si>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</si>
  <si>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</si>
  <si>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</si>
  <si>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</si>
  <si>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</si>
  <si>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</si>
  <si>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</si>
  <si>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</si>
  <si>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</si>
  <si>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</si>
  <si>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</si>
  <si>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</si>
  <si>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</si>
  <si>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</si>
  <si>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</si>
  <si>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</si>
  <si>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</si>
  <si>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</si>
  <si>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</si>
  <si>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</si>
  <si>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</si>
  <si>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</si>
  <si>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</si>
  <si>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</si>
  <si>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</si>
  <si>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</si>
  <si>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</si>
  <si>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</si>
  <si>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</si>
  <si>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</si>
  <si>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</si>
  <si>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</si>
  <si>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</si>
  <si>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</si>
  <si>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</si>
  <si>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</si>
  <si>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</si>
  <si>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</si>
  <si>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</si>
  <si>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</si>
  <si>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</si>
  <si>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</si>
  <si>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</si>
  <si>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</si>
  <si>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</si>
  <si>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</si>
  <si>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</si>
  <si>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</si>
  <si>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</si>
  <si>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</si>
  <si>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</si>
  <si>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</si>
  <si>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</si>
  <si>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</si>
  <si>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</si>
  <si>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</si>
  <si>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</si>
  <si>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</si>
  <si>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</si>
  <si>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</si>
  <si>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</si>
  <si>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</si>
  <si>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</si>
  <si>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</si>
  <si>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</si>
  <si>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</si>
  <si>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</si>
  <si>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</si>
  <si>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</si>
  <si>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</si>
  <si>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</si>
  <si>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</si>
  <si>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</si>
  <si>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</si>
  <si>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</si>
  <si>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</si>
  <si>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</si>
  <si>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</si>
  <si>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</si>
  <si>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</si>
  <si>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</si>
  <si>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</si>
  <si>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</si>
  <si>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</si>
  <si>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</si>
  <si>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</si>
  <si>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</si>
  <si>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</si>
  <si>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</si>
  <si>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</si>
  <si>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</si>
  <si>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</si>
  <si>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</si>
  <si>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</si>
  <si>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</si>
  <si>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</si>
  <si>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</si>
  <si>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</si>
  <si>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</si>
  <si>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</si>
  <si>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</si>
  <si>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</si>
  <si>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</si>
  <si>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</si>
  <si>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</si>
  <si>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</si>
  <si>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</si>
  <si>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</si>
  <si>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</si>
  <si>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</si>
  <si>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</si>
  <si>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</si>
  <si>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</si>
  <si>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</si>
  <si>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</si>
  <si>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</si>
  <si>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</si>
  <si>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</si>
  <si>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</si>
  <si>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</si>
  <si>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</si>
  <si>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</si>
  <si>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</si>
  <si>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</si>
  <si>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</si>
  <si>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</si>
  <si>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</si>
  <si>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</si>
  <si>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</si>
  <si>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</si>
  <si>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</si>
  <si>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</si>
  <si>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</si>
  <si>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</si>
  <si>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</si>
  <si>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</si>
  <si>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</si>
  <si>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</si>
  <si>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</si>
  <si>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</si>
  <si>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</si>
  <si>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</si>
  <si>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</si>
  <si>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</si>
  <si>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</si>
  <si>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</si>
  <si>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</si>
  <si>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</si>
  <si>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</si>
  <si>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</si>
  <si>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</si>
  <si>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</si>
  <si>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</si>
  <si>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</si>
  <si>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</si>
  <si>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</si>
  <si>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</si>
  <si>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</si>
  <si>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</si>
  <si>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</si>
  <si>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</si>
  <si>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</si>
  <si>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</si>
  <si>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</si>
  <si>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</si>
  <si>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</si>
  <si>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</si>
  <si>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</si>
  <si>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</si>
  <si>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</si>
  <si>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</si>
  <si>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</si>
  <si>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</si>
  <si>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</si>
  <si>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</si>
  <si>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</si>
  <si>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</si>
  <si>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</si>
  <si>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</si>
  <si>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</si>
  <si>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</si>
  <si>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</si>
  <si>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</si>
  <si>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</si>
  <si>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</si>
  <si>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</si>
  <si>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</si>
  <si>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</si>
  <si>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</si>
  <si>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</si>
  <si>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</si>
  <si>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</si>
  <si>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</si>
  <si>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</si>
  <si>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</si>
  <si>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</si>
  <si>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</si>
  <si>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</si>
  <si>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</si>
  <si>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</si>
  <si>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</si>
  <si>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</si>
  <si>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</si>
  <si>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</si>
  <si>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</si>
  <si>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</si>
  <si>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</si>
  <si>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</si>
  <si>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</si>
  <si>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</si>
  <si>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</si>
  <si>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</si>
  <si>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</si>
  <si>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</si>
  <si>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</si>
  <si>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</si>
  <si>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</si>
  <si>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</si>
  <si>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</si>
  <si>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</si>
  <si>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</si>
  <si>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</si>
  <si>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</si>
  <si>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</si>
  <si>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</si>
  <si>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</si>
  <si>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</si>
  <si>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</si>
  <si>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</si>
  <si>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</si>
  <si>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</si>
  <si>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</si>
  <si>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</si>
  <si>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</si>
  <si>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</si>
  <si>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</si>
  <si>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</si>
  <si>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</si>
  <si>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</si>
  <si>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</si>
  <si>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</si>
  <si>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</si>
  <si>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</si>
  <si>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</si>
  <si>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</si>
  <si>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</si>
  <si>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</si>
  <si>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</si>
  <si>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</si>
  <si>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</si>
  <si>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</si>
  <si>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</si>
  <si>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</si>
  <si>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</si>
  <si>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</si>
  <si>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</si>
  <si>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</si>
  <si>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</si>
  <si>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</si>
  <si>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</si>
  <si>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</si>
  <si>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</si>
  <si>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</si>
  <si>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</si>
  <si>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</si>
  <si>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</si>
  <si>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</si>
  <si>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</si>
  <si>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</si>
  <si>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</si>
  <si>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</si>
  <si>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</si>
  <si>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</si>
  <si>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</si>
  <si>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</si>
  <si>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</si>
  <si>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</si>
  <si>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</si>
  <si>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</si>
  <si>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</si>
  <si>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</si>
  <si>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</si>
  <si>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</si>
  <si>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</si>
  <si>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</si>
  <si>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</si>
  <si>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</si>
  <si>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</si>
  <si>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</si>
  <si>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</si>
  <si>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</si>
  <si>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</si>
  <si>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</si>
  <si>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</si>
  <si>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</si>
  <si>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</si>
  <si>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</si>
  <si>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</si>
  <si>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</si>
  <si>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</si>
  <si>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</si>
  <si>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</si>
  <si>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</si>
  <si>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</si>
  <si>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</si>
  <si>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</si>
  <si>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</si>
  <si>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</si>
  <si>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</si>
  <si>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</si>
  <si>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</si>
  <si>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</si>
  <si>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</si>
  <si>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</si>
  <si>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</si>
  <si>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</si>
  <si>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</si>
  <si>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</si>
  <si>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</si>
  <si>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</si>
  <si>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</si>
  <si>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</si>
  <si>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</si>
  <si>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</si>
  <si>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</si>
  <si>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</si>
  <si>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</si>
  <si>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</si>
  <si>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</si>
  <si>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</si>
  <si>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</si>
  <si>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</si>
  <si>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</si>
  <si>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</si>
  <si>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</si>
  <si>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</si>
  <si>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</si>
  <si>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</si>
  <si>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</si>
  <si>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</si>
  <si>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</si>
  <si>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</si>
  <si>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</si>
  <si>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</si>
  <si>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</si>
  <si>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</si>
  <si>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</si>
  <si>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</si>
  <si>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</si>
  <si>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</si>
  <si>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</si>
  <si>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</si>
  <si>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</si>
  <si>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</si>
  <si>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</si>
  <si>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</si>
  <si>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</si>
  <si>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</si>
  <si>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</si>
  <si>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</si>
  <si>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</si>
  <si>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</si>
  <si>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</si>
  <si>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</si>
  <si>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</si>
  <si>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</si>
  <si>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</si>
  <si>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</si>
  <si>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</si>
  <si>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</si>
  <si>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</si>
  <si>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</si>
  <si>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</si>
  <si>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</si>
  <si>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</si>
  <si>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</si>
  <si>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</si>
  <si>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</si>
  <si>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</si>
  <si>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</si>
  <si>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</si>
  <si>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</si>
  <si>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</si>
  <si>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</si>
  <si>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</si>
  <si>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</si>
  <si>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</si>
  <si>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</si>
  <si>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</si>
  <si>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</si>
  <si>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</si>
  <si>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</si>
  <si>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</si>
  <si>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</si>
  <si>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</si>
  <si>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</si>
  <si>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</si>
  <si>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</si>
  <si>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</si>
  <si>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</si>
  <si>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</si>
  <si>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</si>
  <si>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</si>
  <si>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</si>
  <si>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</si>
  <si>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</si>
  <si>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</si>
  <si>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</si>
  <si>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</si>
  <si>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</si>
  <si>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</si>
  <si>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</si>
  <si>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</si>
  <si>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</si>
  <si>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</si>
  <si>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</si>
  <si>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</si>
  <si>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</si>
  <si>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</si>
  <si>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</si>
  <si>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</si>
  <si>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</si>
  <si>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</si>
  <si>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</si>
  <si>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</si>
  <si>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</si>
  <si>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</si>
  <si>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</si>
  <si>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</si>
  <si>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</si>
  <si>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</si>
  <si>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</si>
  <si>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</si>
  <si>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</si>
  <si>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</si>
  <si>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</si>
  <si>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</si>
  <si>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</si>
  <si>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</si>
  <si>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</si>
  <si>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</si>
  <si>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</si>
  <si>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</si>
  <si>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</si>
  <si>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</si>
  <si>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</si>
  <si>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</si>
  <si>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</si>
  <si>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</si>
  <si>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</si>
  <si>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</si>
  <si>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</si>
  <si>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</si>
  <si>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</si>
  <si>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</si>
  <si>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</si>
  <si>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</si>
  <si>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</si>
  <si>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</si>
  <si>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</si>
  <si>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</si>
  <si>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</si>
  <si>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</si>
  <si>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</si>
  <si>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</si>
  <si>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</si>
  <si>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</si>
  <si>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</si>
  <si>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</si>
  <si>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</si>
  <si>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</si>
  <si>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</si>
  <si>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</si>
  <si>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</si>
  <si>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</si>
  <si>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</si>
  <si>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</si>
  <si>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</si>
  <si>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</si>
  <si>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</si>
  <si>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</si>
  <si>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</si>
  <si>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</si>
  <si>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</si>
  <si>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</si>
  <si>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</si>
  <si>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</si>
  <si>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</si>
  <si>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</si>
  <si>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</si>
  <si>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</si>
  <si>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</si>
  <si>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</si>
  <si>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</si>
  <si>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</si>
  <si>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</si>
  <si>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</si>
  <si>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</si>
  <si>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</si>
  <si>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</si>
  <si>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</si>
  <si>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</si>
  <si>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</si>
  <si>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</si>
  <si>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</si>
  <si>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</si>
  <si>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</si>
  <si>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</si>
  <si>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</si>
  <si>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</si>
  <si>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</si>
  <si>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</si>
  <si>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</si>
  <si>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</si>
  <si>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</si>
  <si>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</si>
  <si>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</si>
  <si>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</si>
  <si>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</si>
  <si>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</si>
  <si>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</si>
  <si>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</si>
  <si>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</si>
  <si>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</si>
  <si>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</si>
  <si>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</si>
  <si>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</si>
  <si>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</si>
  <si>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</si>
  <si>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</si>
  <si>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</si>
  <si>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</si>
  <si>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</si>
  <si>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</si>
  <si>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</si>
  <si>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</si>
  <si>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</si>
  <si>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</si>
  <si>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</si>
  <si>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</si>
  <si>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</si>
  <si>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</si>
  <si>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</si>
  <si>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</si>
  <si>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</si>
  <si>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</si>
  <si>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</si>
  <si>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</si>
  <si>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</si>
  <si>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</si>
  <si>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</si>
  <si>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</si>
  <si>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</si>
  <si>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</si>
  <si>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</si>
  <si>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</si>
  <si>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</si>
  <si>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</si>
  <si>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</si>
  <si>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</si>
  <si>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</si>
  <si>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</si>
  <si>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</si>
  <si>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</si>
  <si>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</si>
  <si>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</si>
  <si>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</si>
  <si>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</si>
  <si>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</si>
  <si>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</si>
  <si>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</si>
  <si>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</si>
  <si>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</si>
  <si>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</si>
  <si>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</si>
  <si>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</si>
  <si>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</si>
  <si>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</si>
  <si>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</si>
  <si>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</si>
  <si>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</si>
  <si>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</si>
  <si>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</si>
  <si>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</si>
  <si>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</si>
  <si>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</si>
  <si>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</si>
  <si>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</si>
  <si>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</si>
  <si>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</si>
  <si>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</si>
  <si>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</si>
  <si>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</si>
  <si>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</si>
  <si>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</si>
  <si>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</si>
  <si>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</si>
  <si>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</si>
  <si>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</si>
  <si>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</si>
  <si>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</si>
  <si>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</si>
  <si>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</si>
  <si>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</si>
  <si>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</si>
  <si>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</si>
  <si>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</si>
  <si>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</si>
  <si>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</si>
  <si>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</si>
  <si>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</si>
  <si>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</si>
  <si>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</si>
  <si>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</si>
  <si>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</si>
  <si>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</si>
  <si>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</si>
  <si>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</si>
  <si>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</si>
  <si>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</si>
  <si>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</si>
  <si>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</si>
  <si>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</si>
  <si>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</si>
  <si>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</si>
  <si>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</si>
  <si>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</si>
  <si>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</si>
  <si>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</si>
  <si>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</si>
  <si>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</si>
  <si>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</si>
  <si>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</si>
  <si>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</si>
  <si>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</si>
  <si>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</si>
  <si>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</si>
  <si>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</si>
  <si>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</si>
  <si>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</si>
  <si>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</si>
  <si>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</si>
  <si>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</si>
  <si>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</si>
  <si>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</si>
  <si>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</si>
  <si>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</si>
  <si>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</si>
  <si>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</si>
  <si>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</si>
  <si>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</si>
  <si>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</si>
  <si>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</si>
  <si>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</si>
  <si>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</si>
  <si>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</si>
  <si>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</si>
  <si>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</si>
  <si>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</si>
  <si>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</si>
  <si>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</si>
  <si>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</si>
  <si>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</si>
  <si>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</si>
  <si>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</si>
  <si>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</si>
  <si>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</si>
  <si>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</si>
  <si>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</si>
  <si>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</si>
  <si>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</si>
  <si>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</si>
  <si>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</si>
  <si>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</si>
  <si>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</si>
  <si>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</si>
  <si>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</si>
  <si>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</si>
  <si>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</si>
  <si>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</si>
  <si>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</si>
  <si>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</si>
  <si>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</si>
  <si>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</si>
  <si>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</si>
  <si>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</si>
  <si>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</si>
  <si>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</si>
  <si>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</si>
  <si>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</si>
  <si>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</si>
  <si>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</si>
  <si>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</si>
  <si>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</si>
  <si>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</si>
  <si>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</si>
  <si>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</si>
  <si>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</si>
  <si>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</si>
  <si>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</si>
  <si>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</si>
  <si>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</si>
  <si>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</si>
  <si>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</si>
  <si>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</si>
  <si>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</si>
  <si>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</si>
  <si>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</si>
  <si>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</si>
  <si>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</si>
  <si>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</si>
  <si>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</si>
  <si>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</si>
  <si>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</si>
  <si>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</si>
  <si>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</si>
  <si>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</si>
  <si>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</si>
  <si>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</si>
  <si>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</si>
  <si>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</si>
  <si>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</si>
  <si>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</si>
  <si>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</si>
  <si>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</si>
  <si>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</si>
  <si>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</si>
  <si>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</si>
  <si>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</si>
  <si>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</si>
  <si>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</si>
  <si>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</si>
  <si>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</si>
  <si>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</si>
  <si>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</si>
  <si>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</si>
  <si>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</si>
  <si>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</si>
  <si>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</si>
  <si>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</si>
  <si>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</si>
  <si>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</si>
  <si>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</si>
  <si>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</si>
  <si>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</si>
  <si>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</si>
  <si>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</si>
  <si>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</si>
  <si>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</si>
  <si>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</si>
  <si>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</si>
  <si>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</si>
  <si>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</si>
  <si>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</si>
  <si>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</si>
  <si>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</si>
  <si>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</si>
  <si>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</si>
  <si>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</si>
  <si>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</si>
  <si>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</si>
  <si>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</si>
  <si>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</si>
  <si>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</si>
  <si>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</si>
  <si>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</si>
  <si>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</si>
  <si>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</si>
  <si>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</si>
  <si>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</si>
  <si>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</si>
  <si>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</si>
  <si>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</si>
  <si>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</si>
  <si>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</si>
  <si>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</si>
  <si>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</si>
  <si>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</si>
  <si>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</si>
  <si>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</si>
  <si>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</si>
  <si>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</si>
  <si>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</si>
  <si>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</si>
  <si>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</si>
  <si>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</si>
  <si>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</si>
  <si>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</si>
  <si>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</si>
  <si>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</si>
  <si>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</si>
  <si>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</si>
  <si>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</si>
  <si>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</si>
  <si>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</si>
  <si>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</si>
  <si>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</si>
  <si>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</si>
  <si>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</si>
  <si>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</si>
  <si>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</si>
  <si>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</si>
  <si>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</si>
  <si>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</si>
  <si>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</si>
  <si>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</si>
  <si>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</si>
  <si>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</si>
  <si>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</si>
  <si>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</si>
  <si>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</si>
  <si>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</si>
  <si>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</si>
  <si>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</si>
  <si>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</si>
  <si>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</si>
  <si>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</si>
  <si>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</si>
  <si>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</si>
  <si>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</si>
  <si>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</si>
  <si>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</si>
  <si>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</si>
  <si>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</si>
  <si>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</si>
  <si>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</si>
  <si>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</si>
  <si>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</si>
  <si>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</si>
  <si>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</si>
  <si>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</si>
  <si>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</si>
  <si>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</si>
  <si>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</si>
  <si>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</si>
  <si>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</si>
  <si>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</si>
  <si>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</si>
  <si>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</si>
  <si>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</si>
  <si>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</si>
  <si>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</si>
  <si>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</si>
  <si>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</si>
  <si>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</si>
  <si>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</si>
  <si>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</si>
  <si>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</si>
  <si>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</si>
  <si>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</si>
  <si>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</si>
  <si>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</si>
  <si>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</si>
  <si>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</si>
  <si>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</si>
  <si>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</si>
  <si>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</si>
  <si>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</si>
  <si>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</si>
  <si>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</si>
  <si>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</si>
  <si>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</si>
  <si>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</si>
  <si>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</si>
  <si>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</si>
  <si>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</si>
  <si>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</si>
  <si>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</si>
  <si>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</si>
  <si>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</si>
  <si>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</si>
  <si>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</si>
  <si>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</si>
  <si>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</si>
  <si>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</si>
  <si>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</si>
  <si>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</si>
  <si>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</si>
  <si>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</si>
  <si>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</si>
  <si>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</si>
  <si>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</si>
  <si>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</si>
  <si>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</si>
  <si>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</si>
  <si>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</si>
  <si>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</si>
  <si>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</si>
  <si>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</si>
  <si>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</si>
  <si>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</si>
  <si>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</si>
  <si>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</si>
  <si>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</si>
  <si>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</si>
  <si>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</si>
  <si>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</si>
  <si>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</si>
  <si>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</si>
  <si>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</si>
  <si>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</si>
  <si>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</si>
  <si>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</si>
  <si>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</si>
  <si>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</si>
  <si>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</si>
  <si>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</si>
  <si>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</si>
  <si>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</si>
  <si>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</si>
  <si>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</si>
  <si>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</si>
  <si>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</si>
  <si>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</si>
  <si>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</si>
  <si>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</si>
  <si>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</si>
  <si>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</si>
  <si>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</si>
  <si>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</si>
  <si>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</si>
  <si>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</si>
  <si>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</si>
  <si>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</si>
  <si>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</si>
  <si>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</si>
  <si>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</si>
  <si>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</si>
  <si>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</si>
  <si>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</si>
  <si>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</si>
  <si>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</si>
  <si>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</si>
  <si>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</si>
  <si>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</si>
  <si>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</si>
  <si>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</si>
  <si>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</si>
  <si>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</si>
  <si>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</si>
  <si>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</si>
  <si>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</si>
  <si>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</si>
  <si>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</si>
  <si>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</si>
  <si>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</si>
  <si>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</si>
  <si>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</si>
  <si>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</si>
  <si>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</si>
  <si>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</si>
  <si>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</si>
  <si>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</si>
  <si>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</si>
  <si>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</si>
  <si>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</si>
  <si>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</si>
  <si>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</si>
  <si>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</si>
  <si>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</si>
  <si>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</si>
  <si>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</si>
  <si>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</si>
  <si>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</si>
  <si>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</si>
  <si>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</si>
  <si>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</si>
  <si>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</si>
  <si>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</si>
  <si>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</si>
  <si>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</si>
  <si>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</si>
  <si>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</si>
  <si>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</si>
  <si>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</si>
  <si>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</si>
  <si>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</si>
  <si>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</si>
  <si>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</si>
  <si>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</si>
  <si>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</si>
  <si>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</si>
  <si>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</si>
  <si>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</si>
  <si>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</si>
  <si>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</si>
  <si>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</si>
  <si>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</si>
  <si>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</si>
  <si>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</si>
  <si>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</si>
  <si>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</si>
  <si>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</si>
  <si>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</si>
  <si>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</si>
  <si>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</si>
  <si>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</si>
  <si>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</si>
  <si>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</si>
  <si>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</si>
  <si>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</si>
  <si>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</si>
  <si>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</si>
  <si>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</si>
  <si>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</si>
  <si>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</si>
  <si>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</si>
  <si>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</si>
  <si>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</si>
  <si>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</si>
  <si>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</si>
  <si>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</si>
  <si>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</si>
  <si>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</si>
  <si>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</si>
  <si>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</si>
  <si>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</si>
  <si>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</si>
  <si>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</si>
  <si>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</si>
  <si>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</si>
  <si>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</si>
  <si>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</si>
  <si>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</si>
  <si>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</si>
  <si>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</si>
  <si>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</si>
  <si>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</si>
  <si>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</si>
  <si>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</si>
  <si>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</si>
  <si>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</si>
  <si>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</si>
  <si>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</si>
  <si>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</si>
  <si>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</si>
  <si>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</si>
  <si>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</si>
  <si>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</si>
  <si>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</si>
  <si>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</si>
  <si>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</si>
  <si>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</si>
  <si>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</si>
  <si>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</si>
  <si>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</si>
  <si>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</si>
  <si>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</si>
  <si>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</si>
  <si>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</si>
  <si>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</si>
  <si>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</si>
  <si>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</si>
  <si>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</si>
  <si>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</si>
  <si>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</si>
  <si>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</si>
  <si>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</si>
  <si>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</si>
  <si>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</si>
  <si>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</si>
  <si>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</si>
  <si>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</si>
  <si>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</si>
  <si>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</si>
  <si>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</si>
  <si>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</si>
  <si>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</si>
  <si>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</si>
  <si>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</si>
  <si>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</si>
  <si>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</si>
  <si>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</si>
  <si>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</si>
  <si>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</si>
  <si>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</si>
  <si>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</si>
  <si>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</si>
  <si>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</si>
  <si>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</si>
  <si>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</si>
  <si>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</si>
  <si>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</si>
  <si>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</si>
  <si>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</si>
  <si>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</si>
  <si>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</si>
  <si>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</si>
  <si>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</si>
  <si>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</si>
  <si>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</si>
  <si>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</si>
  <si>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</si>
  <si>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</si>
  <si>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</si>
  <si>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</si>
  <si>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</si>
  <si>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</si>
  <si>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</si>
  <si>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</si>
  <si>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</si>
  <si>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</si>
  <si>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</si>
  <si>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</si>
  <si>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</si>
  <si>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</si>
  <si>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</si>
  <si>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</si>
  <si>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</si>
  <si>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</si>
  <si>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</si>
  <si>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</si>
  <si>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</si>
  <si>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</si>
  <si>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</si>
  <si>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</si>
  <si>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</si>
  <si>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</si>
  <si>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</si>
  <si>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</si>
  <si>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</si>
  <si>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</si>
  <si>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</si>
  <si>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</si>
  <si>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</si>
  <si>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</si>
  <si>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</si>
  <si>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</si>
  <si>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</si>
  <si>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</si>
  <si>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</si>
  <si>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</si>
  <si>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</si>
  <si>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</si>
  <si>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</si>
  <si>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</si>
  <si>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</si>
  <si>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</si>
  <si>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</si>
  <si>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</si>
  <si>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</si>
  <si>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</si>
  <si>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</si>
  <si>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</si>
  <si>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</si>
  <si>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</si>
  <si>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</si>
  <si>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</si>
  <si>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</si>
  <si>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</si>
  <si>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</si>
  <si>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</si>
  <si>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</si>
  <si>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</si>
  <si>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</si>
  <si>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</si>
  <si>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</si>
  <si>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</si>
  <si>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</si>
  <si>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</si>
  <si>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</si>
  <si>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</si>
  <si>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</si>
  <si>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</si>
  <si>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</si>
  <si>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</si>
  <si>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</si>
  <si>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</si>
  <si>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</si>
  <si>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</si>
  <si>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</si>
  <si>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</si>
  <si>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</si>
  <si>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</si>
  <si>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</si>
  <si>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</si>
  <si>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</si>
  <si>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</si>
  <si>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</si>
  <si>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</si>
  <si>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</si>
  <si>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</si>
  <si>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</si>
  <si>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</si>
  <si>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</si>
  <si>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</si>
  <si>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</si>
  <si>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</si>
  <si>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</si>
  <si>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</si>
  <si>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</si>
  <si>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</si>
  <si>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</si>
  <si>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</si>
  <si>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</si>
  <si>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</si>
  <si>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</si>
  <si>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</si>
  <si>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</si>
  <si>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</si>
  <si>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</si>
  <si>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</si>
  <si>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</si>
  <si>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</si>
  <si>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</si>
  <si>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</si>
  <si>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</si>
  <si>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</si>
  <si>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</si>
  <si>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</si>
  <si>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</si>
  <si>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</si>
  <si>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</si>
  <si>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</si>
  <si>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</si>
  <si>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</si>
  <si>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</si>
  <si>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</si>
  <si>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</si>
  <si>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</si>
  <si>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</si>
  <si>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</si>
  <si>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</si>
  <si>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</si>
  <si>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</si>
  <si>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</si>
  <si>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</si>
  <si>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</si>
  <si>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</si>
  <si>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</si>
  <si>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</si>
  <si>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</si>
  <si>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</si>
  <si>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</si>
  <si>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</si>
  <si>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</si>
  <si>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</si>
  <si>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</si>
  <si>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</si>
  <si>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</si>
  <si>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</si>
  <si>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</si>
  <si>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</si>
  <si>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</si>
  <si>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</si>
  <si>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</si>
  <si>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</si>
  <si>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</si>
  <si>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</si>
  <si>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</si>
  <si>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</si>
  <si>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</si>
  <si>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</si>
  <si>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</si>
  <si>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</si>
  <si>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</si>
  <si>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</si>
  <si>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</si>
  <si>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</si>
  <si>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</si>
  <si>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</si>
  <si>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</si>
  <si>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</si>
  <si>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</si>
  <si>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</si>
  <si>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</si>
  <si>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</si>
  <si>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</si>
  <si>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</si>
  <si>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</si>
  <si>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</si>
  <si>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</si>
  <si>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</si>
  <si>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</si>
  <si>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</si>
  <si>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</si>
  <si>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</si>
  <si>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</si>
  <si>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</si>
  <si>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</si>
  <si>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</si>
  <si>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</si>
  <si>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</si>
  <si>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</si>
  <si>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</si>
  <si>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</si>
  <si>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</si>
  <si>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</si>
  <si>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</si>
  <si>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</si>
  <si>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</si>
  <si>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</si>
  <si>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</si>
  <si>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</si>
  <si>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</si>
  <si>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</si>
  <si>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</si>
  <si>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</si>
  <si>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</si>
  <si>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</si>
  <si>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</si>
  <si>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</si>
  <si>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</si>
  <si>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</si>
  <si>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</si>
  <si>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</si>
  <si>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</si>
  <si>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</si>
  <si>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</si>
  <si>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</si>
  <si>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</si>
  <si>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</si>
  <si>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</si>
  <si>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</si>
  <si>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</si>
  <si>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</si>
  <si>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</si>
  <si>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</si>
  <si>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</si>
  <si>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</si>
  <si>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</si>
  <si>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</si>
  <si>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</si>
  <si>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</si>
  <si>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</si>
  <si>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</si>
  <si>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</si>
  <si>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</si>
  <si>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</si>
  <si>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</si>
  <si>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</si>
  <si>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</si>
  <si>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</si>
  <si>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</si>
  <si>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</si>
  <si>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</si>
  <si>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</si>
  <si>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</si>
  <si>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</si>
  <si>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</si>
  <si>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</si>
  <si>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</si>
  <si>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</si>
  <si>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</si>
  <si>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</si>
  <si>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</si>
  <si>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</si>
  <si>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</si>
  <si>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</si>
  <si>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</si>
  <si>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</si>
  <si>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</si>
  <si>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</si>
  <si>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</si>
  <si>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</si>
  <si>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</si>
  <si>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</si>
  <si>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</si>
  <si>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</si>
  <si>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</si>
  <si>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</si>
  <si>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</si>
  <si>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</si>
  <si>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</si>
  <si>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</si>
  <si>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</si>
  <si>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</si>
  <si>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</si>
  <si>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</si>
  <si>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</si>
  <si>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</si>
  <si>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</si>
  <si>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</si>
  <si>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</si>
  <si>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</si>
  <si>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</si>
  <si>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</si>
  <si>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</si>
  <si>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</si>
  <si>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</si>
  <si>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</si>
  <si>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</si>
  <si>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</si>
  <si>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</si>
  <si>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</si>
  <si>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</si>
  <si>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</si>
  <si>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</si>
  <si>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</si>
  <si>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</si>
  <si>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</si>
  <si>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</si>
  <si>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</si>
  <si>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</si>
  <si>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</si>
  <si>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</si>
  <si>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</si>
  <si>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</si>
  <si>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</si>
  <si>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</si>
  <si>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</si>
  <si>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</si>
  <si>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</si>
  <si>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</si>
  <si>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</si>
  <si>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</si>
  <si>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</si>
  <si>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</si>
  <si>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</si>
  <si>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</si>
  <si>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</si>
  <si>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</si>
  <si>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</si>
  <si>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</si>
  <si>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</si>
  <si>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</si>
  <si>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</si>
  <si>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</si>
  <si>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</si>
  <si>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</si>
  <si>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</si>
  <si>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</si>
  <si>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</si>
  <si>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</si>
  <si>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</si>
  <si>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</si>
  <si>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</si>
  <si>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</si>
  <si>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</si>
  <si>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</si>
  <si>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</si>
  <si>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</si>
  <si>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</si>
  <si>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</si>
  <si>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</si>
  <si>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</si>
  <si>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</si>
  <si>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</si>
  <si>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</si>
  <si>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</si>
  <si>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</si>
  <si>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</si>
  <si>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</si>
  <si>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</si>
  <si>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</si>
  <si>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</si>
  <si>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</si>
  <si>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</si>
  <si>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</si>
  <si>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</si>
  <si>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</si>
  <si>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</si>
  <si>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</si>
  <si>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</si>
  <si>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</si>
  <si>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</si>
  <si>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</si>
  <si>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</si>
  <si>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</si>
  <si>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</si>
  <si>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</si>
  <si>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</si>
  <si>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</si>
  <si>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</si>
  <si>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</si>
  <si>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</si>
  <si>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</si>
  <si>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</si>
  <si>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</si>
  <si>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</si>
  <si>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</si>
  <si>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</si>
  <si>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</si>
  <si>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</si>
  <si>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</si>
  <si>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</si>
  <si>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</si>
  <si>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</si>
  <si>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</si>
  <si>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</si>
  <si>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</si>
  <si>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</si>
  <si>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</si>
  <si>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</si>
  <si>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</si>
  <si>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</si>
  <si>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</si>
  <si>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</si>
  <si>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</si>
  <si>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</si>
  <si>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</si>
  <si>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</si>
  <si>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</si>
  <si>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</si>
  <si>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</si>
  <si>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</si>
  <si>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</si>
  <si>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</si>
  <si>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</si>
  <si>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</si>
  <si>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</si>
  <si>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</si>
  <si>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</si>
  <si>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</si>
  <si>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</si>
  <si>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</si>
  <si>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</si>
  <si>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</si>
  <si>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</si>
  <si>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</si>
  <si>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</si>
  <si>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</si>
  <si>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</si>
  <si>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</si>
  <si>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</si>
  <si>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</si>
  <si>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</si>
  <si>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</si>
  <si>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</si>
  <si>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</si>
  <si>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</si>
  <si>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</si>
  <si>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</si>
  <si>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</si>
  <si>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</si>
  <si>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</si>
  <si>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</si>
  <si>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</si>
  <si>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</si>
  <si>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</si>
  <si>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</si>
  <si>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</si>
  <si>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</si>
  <si>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</si>
  <si>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</si>
  <si>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</si>
  <si>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</si>
  <si>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</si>
  <si>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</si>
  <si>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</si>
  <si>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</si>
  <si>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</si>
  <si>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</si>
  <si>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</si>
  <si>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</si>
  <si>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</si>
  <si>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</si>
  <si>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</si>
  <si>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</si>
  <si>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</si>
  <si>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</si>
  <si>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</si>
  <si>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</si>
  <si>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</si>
  <si>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</si>
  <si>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</si>
  <si>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</si>
  <si>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</si>
  <si>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</si>
  <si>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</si>
  <si>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</si>
  <si>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</si>
  <si>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</si>
  <si>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</si>
  <si>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</si>
  <si>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</si>
  <si>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</si>
  <si>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</si>
  <si>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</si>
  <si>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</si>
  <si>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</si>
  <si>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</si>
  <si>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</si>
  <si>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</si>
  <si>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</si>
  <si>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</si>
  <si>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</si>
  <si>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</si>
  <si>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</si>
  <si>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</si>
  <si>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</si>
  <si>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</si>
  <si>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</si>
  <si>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</si>
  <si>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</si>
  <si>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</si>
  <si>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</si>
  <si>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</si>
  <si>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</si>
  <si>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</si>
  <si>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</si>
  <si>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</si>
  <si>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</si>
  <si>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</si>
  <si>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</si>
  <si>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</si>
  <si>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</si>
  <si>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</si>
  <si>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</si>
  <si>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</si>
  <si>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</si>
  <si>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</si>
  <si>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</si>
  <si>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</si>
  <si>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</si>
  <si>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</si>
  <si>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</si>
  <si>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</si>
  <si>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</si>
  <si>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</si>
  <si>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</si>
  <si>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</si>
  <si>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</si>
  <si>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</si>
  <si>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</si>
  <si>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</si>
  <si>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</si>
  <si>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</si>
  <si>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</si>
  <si>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</si>
  <si>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</si>
  <si>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</si>
  <si>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</si>
  <si>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</si>
  <si>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</si>
  <si>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</si>
  <si>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</si>
  <si>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</si>
  <si>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</si>
  <si>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</si>
  <si>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</si>
  <si>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</si>
  <si>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</si>
  <si>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</si>
  <si>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</si>
  <si>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</si>
  <si>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</si>
  <si>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</si>
  <si>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</si>
  <si>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</si>
  <si>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</si>
  <si>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</si>
  <si>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</si>
  <si>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</si>
  <si>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</si>
  <si>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</si>
  <si>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</si>
  <si>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</si>
  <si>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</si>
  <si>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</si>
  <si>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</si>
  <si>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</si>
  <si>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</si>
  <si>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</si>
  <si>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</si>
  <si>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</si>
  <si>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</si>
  <si>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</si>
  <si>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</si>
  <si>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</si>
  <si>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</si>
  <si>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</si>
  <si>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</si>
  <si>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</si>
  <si>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</si>
  <si>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</si>
  <si>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</si>
  <si>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</si>
  <si>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</si>
  <si>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</si>
  <si>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</si>
  <si>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</si>
  <si>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</si>
  <si>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</si>
  <si>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</si>
  <si>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</si>
  <si>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</si>
  <si>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</si>
  <si>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</si>
  <si>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</si>
  <si>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</si>
  <si>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</si>
  <si>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</si>
  <si>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</si>
  <si>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</si>
  <si>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</si>
  <si>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</si>
  <si>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</si>
  <si>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</si>
  <si>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</si>
  <si>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</si>
  <si>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</si>
  <si>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</si>
  <si>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</si>
  <si>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</si>
  <si>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</si>
  <si>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</si>
  <si>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</si>
  <si>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</si>
  <si>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</si>
  <si>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</si>
  <si>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</si>
  <si>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</si>
  <si>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</si>
  <si>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</si>
  <si>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</si>
  <si>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</si>
  <si>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</si>
  <si>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</si>
  <si>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</si>
  <si>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</si>
  <si>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</si>
  <si>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</si>
  <si>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</si>
  <si>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</si>
  <si>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</si>
  <si>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</si>
  <si>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</si>
  <si>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</si>
  <si>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</si>
  <si>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</si>
  <si>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</si>
  <si>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</si>
  <si>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</si>
  <si>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</si>
  <si>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</si>
  <si>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</si>
  <si>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</si>
  <si>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</si>
  <si>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</si>
  <si>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</si>
  <si>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</si>
  <si>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</si>
  <si>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</si>
  <si>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</si>
  <si>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</si>
  <si>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</si>
  <si>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</si>
  <si>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</si>
  <si>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</si>
  <si>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</si>
  <si>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</si>
  <si>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</si>
  <si>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</si>
  <si>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</si>
  <si>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</si>
  <si>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</si>
  <si>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</si>
  <si>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</si>
  <si>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</si>
  <si>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</si>
  <si>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</si>
  <si>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</si>
  <si>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</si>
  <si>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</si>
  <si>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</si>
  <si>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</si>
  <si>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</si>
  <si>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</si>
  <si>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</si>
  <si>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</si>
  <si>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</si>
  <si>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</si>
  <si>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</si>
  <si>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</si>
  <si>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</si>
  <si>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</si>
  <si>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</si>
  <si>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</si>
  <si>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</si>
  <si>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</si>
  <si>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</si>
  <si>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</si>
  <si>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</si>
  <si>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</si>
  <si>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</si>
  <si>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</si>
  <si>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</si>
  <si>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</si>
  <si>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</si>
  <si>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</si>
  <si>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</si>
  <si>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</si>
  <si>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</si>
  <si>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</si>
  <si>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</si>
  <si>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</si>
  <si>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</si>
  <si>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</si>
  <si>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</si>
  <si>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</si>
  <si>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</si>
  <si>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</si>
  <si>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</si>
  <si>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</si>
  <si>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</si>
  <si>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</si>
  <si>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</si>
  <si>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</si>
  <si>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</si>
  <si>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</si>
  <si>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</si>
  <si>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</si>
  <si>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</si>
  <si>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</si>
  <si>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</si>
  <si>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</si>
  <si>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</si>
  <si>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</si>
  <si>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</si>
  <si>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</si>
  <si>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</si>
  <si>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</si>
  <si>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</si>
  <si>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</si>
  <si>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</si>
  <si>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</si>
  <si>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</si>
  <si>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</si>
  <si>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</si>
  <si>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</si>
  <si>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</si>
  <si>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</si>
  <si>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</si>
  <si>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</si>
  <si>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</si>
  <si>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</si>
  <si>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</si>
  <si>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</si>
  <si>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</si>
  <si>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</si>
  <si>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</si>
  <si>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</si>
  <si>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</si>
  <si>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</si>
  <si>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</si>
  <si>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</si>
  <si>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</si>
  <si>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</si>
  <si>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</si>
  <si>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</si>
  <si>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</si>
  <si>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</si>
  <si>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</si>
  <si>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</si>
  <si>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</si>
  <si>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</si>
  <si>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</si>
  <si>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</si>
  <si>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</si>
  <si>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</si>
  <si>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</si>
  <si>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</si>
  <si>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</si>
  <si>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</si>
  <si>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</si>
  <si>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</si>
  <si>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</si>
  <si>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</si>
  <si>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</si>
  <si>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</si>
  <si>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</si>
  <si>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</si>
  <si>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</si>
  <si>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</si>
  <si>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</si>
  <si>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</si>
  <si>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</si>
  <si>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</si>
  <si>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</si>
  <si>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</si>
  <si>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</si>
  <si>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</si>
  <si>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</si>
  <si>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</si>
  <si>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</si>
  <si>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</si>
  <si>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</si>
  <si>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</si>
  <si>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</si>
  <si>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</si>
  <si>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</si>
  <si>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</si>
  <si>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</si>
  <si>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</si>
  <si>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</si>
  <si>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</si>
  <si>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</si>
  <si>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</si>
  <si>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</si>
  <si>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</si>
  <si>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</si>
  <si>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</si>
  <si>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</si>
  <si>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</si>
  <si>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</si>
  <si>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</si>
  <si>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</si>
  <si>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</si>
  <si>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</si>
  <si>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</si>
  <si>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</si>
  <si>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</si>
  <si>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</si>
  <si>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</si>
  <si>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</si>
  <si>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</si>
  <si>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</si>
  <si>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</si>
  <si>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</si>
  <si>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</si>
  <si>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</si>
  <si>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</si>
  <si>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</si>
  <si>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</si>
  <si>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</si>
  <si>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</si>
  <si>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</si>
  <si>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</si>
  <si>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</si>
  <si>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</si>
  <si>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</si>
  <si>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</si>
  <si>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</si>
  <si>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</si>
  <si>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</si>
  <si>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</si>
  <si>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</si>
  <si>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</si>
  <si>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</si>
  <si>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</si>
  <si>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</si>
  <si>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</si>
  <si>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</si>
  <si>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</si>
  <si>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</si>
  <si>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</si>
  <si>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</si>
  <si>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</si>
  <si>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</si>
  <si>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</si>
  <si>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</si>
  <si>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</si>
  <si>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</si>
  <si>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</si>
  <si>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</si>
  <si>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</si>
  <si>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</si>
  <si>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</si>
  <si>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</si>
  <si>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</si>
  <si>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</si>
  <si>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</si>
  <si>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</si>
  <si>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</si>
  <si>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</si>
  <si>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</si>
  <si>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</si>
  <si>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</si>
  <si>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</si>
  <si>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</si>
  <si>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</si>
  <si>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</si>
  <si>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</si>
  <si>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</si>
  <si>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</si>
  <si>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</si>
  <si>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</si>
  <si>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</si>
  <si>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</si>
  <si>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</si>
  <si>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</si>
  <si>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</si>
  <si>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</si>
  <si>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</si>
  <si>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</si>
  <si>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</si>
  <si>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</si>
  <si>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</si>
  <si>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</si>
  <si>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</si>
  <si>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</si>
  <si>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</si>
  <si>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</si>
  <si>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</si>
  <si>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</si>
  <si>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</si>
  <si>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</si>
  <si>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</si>
  <si>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</si>
  <si>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</si>
  <si>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</si>
  <si>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</si>
  <si>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</si>
  <si>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</si>
  <si>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</si>
  <si>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</si>
  <si>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</si>
  <si>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</si>
  <si>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</si>
  <si>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</si>
  <si>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</si>
  <si>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</si>
  <si>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</si>
  <si>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</si>
  <si>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</si>
  <si>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</si>
  <si>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</si>
  <si>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</si>
  <si>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</si>
  <si>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</si>
  <si>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</si>
  <si>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</si>
  <si>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</si>
  <si>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</si>
  <si>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</si>
  <si>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</si>
  <si>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</si>
  <si>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</si>
  <si>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</si>
  <si>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</si>
  <si>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</si>
  <si>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</si>
  <si>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</si>
  <si>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</si>
  <si>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</si>
  <si>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</si>
  <si>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</si>
  <si>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</si>
  <si>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</si>
  <si>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</si>
  <si>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</si>
  <si>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</si>
  <si>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</si>
  <si>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</si>
  <si>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</si>
  <si>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</si>
  <si>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</si>
  <si>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</si>
  <si>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</si>
  <si>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</si>
  <si>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</si>
  <si>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</si>
  <si>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</si>
  <si>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</si>
  <si>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</si>
  <si>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</si>
  <si>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</si>
  <si>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</si>
  <si>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</si>
  <si>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</si>
  <si>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</si>
  <si>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</si>
  <si>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</si>
  <si>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</si>
  <si>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</si>
  <si>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</si>
  <si>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</si>
  <si>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</si>
  <si>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</si>
  <si>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</si>
  <si>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</si>
  <si>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</si>
  <si>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</si>
  <si>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</si>
  <si>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</si>
  <si>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</si>
  <si>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</si>
  <si>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</si>
  <si>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</si>
  <si>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</si>
  <si>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</si>
  <si>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</si>
  <si>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</si>
  <si>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</si>
  <si>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</si>
  <si>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</si>
  <si>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</si>
  <si>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</si>
  <si>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</si>
  <si>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</si>
  <si>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</si>
  <si>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</si>
  <si>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</si>
  <si>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</si>
  <si>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</si>
  <si>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</si>
  <si>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</si>
  <si>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</si>
  <si>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</si>
  <si>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</si>
  <si>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</si>
  <si>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</si>
  <si>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</si>
  <si>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</si>
  <si>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</si>
  <si>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</si>
  <si>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</si>
  <si>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</si>
  <si>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</si>
  <si>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</si>
  <si>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</si>
  <si>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</si>
  <si>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</si>
  <si>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</si>
  <si>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</si>
  <si>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</si>
  <si>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</si>
  <si>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</si>
  <si>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</si>
  <si>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</si>
  <si>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</si>
  <si>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</si>
  <si>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</si>
  <si>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</si>
  <si>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</si>
  <si>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</si>
  <si>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</si>
  <si>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</si>
  <si>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</si>
  <si>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</si>
  <si>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</si>
  <si>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</si>
  <si>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</si>
  <si>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</si>
  <si>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</si>
  <si>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</si>
  <si>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</si>
  <si>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</si>
  <si>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</si>
  <si>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</si>
  <si>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</si>
  <si>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</si>
  <si>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</si>
  <si>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</si>
  <si>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</si>
  <si>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</si>
  <si>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</si>
  <si>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</si>
  <si>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</si>
  <si>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</si>
  <si>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</si>
  <si>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</si>
  <si>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</si>
  <si>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</si>
  <si>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</si>
  <si>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</si>
  <si>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</si>
  <si>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</si>
  <si>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</si>
  <si>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</si>
  <si>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</si>
  <si>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</si>
  <si>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</si>
  <si>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</si>
  <si>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</si>
  <si>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</si>
  <si>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</si>
  <si>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</si>
  <si>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</si>
  <si>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</si>
  <si>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</si>
  <si>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</si>
  <si>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</si>
  <si>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</si>
  <si>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</si>
  <si>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</si>
  <si>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</si>
  <si>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</si>
  <si>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</si>
  <si>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</si>
  <si>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</si>
  <si>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</si>
  <si>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</si>
  <si>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</si>
  <si>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</si>
  <si>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</si>
  <si>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</si>
  <si>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</si>
  <si>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</si>
  <si>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</si>
  <si>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</si>
  <si>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</si>
  <si>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</si>
  <si>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</si>
  <si>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</si>
  <si>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</si>
  <si>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</si>
  <si>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</si>
  <si>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</si>
  <si>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</si>
  <si>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</si>
  <si>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</si>
  <si>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</si>
  <si>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</si>
  <si>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</si>
  <si>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</si>
  <si>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</si>
  <si>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</si>
  <si>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</si>
  <si>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</si>
  <si>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</si>
  <si>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</si>
  <si>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</si>
  <si>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</si>
  <si>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</si>
  <si>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</si>
  <si>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</si>
  <si>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</si>
  <si>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</si>
  <si>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</si>
  <si>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</si>
  <si>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</si>
  <si>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</si>
  <si>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</si>
  <si>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</si>
  <si>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</si>
  <si>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</si>
  <si>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</si>
  <si>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</si>
  <si>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</si>
  <si>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</si>
  <si>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</si>
  <si>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</si>
  <si>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</si>
  <si>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</si>
  <si>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</si>
  <si>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</si>
  <si>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</si>
  <si>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</si>
  <si>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</si>
  <si>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</si>
  <si>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</si>
  <si>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</si>
  <si>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</si>
  <si>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</si>
  <si>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</si>
  <si>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</si>
  <si>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</si>
  <si>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</si>
  <si>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</si>
  <si>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</si>
  <si>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</si>
  <si>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</si>
  <si>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</si>
  <si>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</si>
  <si>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</si>
  <si>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</si>
  <si>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</si>
  <si>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</si>
  <si>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</si>
  <si>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</si>
  <si>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</si>
  <si>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</si>
  <si>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</si>
  <si>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</si>
  <si>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</si>
  <si>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</si>
  <si>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</si>
  <si>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</si>
  <si>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</si>
  <si>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</si>
  <si>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</si>
  <si>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</si>
  <si>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</si>
  <si>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</si>
  <si>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</si>
  <si>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</si>
  <si>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</si>
  <si>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</si>
  <si>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</si>
  <si>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</si>
  <si>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</si>
  <si>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</si>
  <si>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</si>
  <si>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</si>
  <si>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</si>
  <si>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</si>
  <si>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</si>
  <si>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</si>
  <si>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</si>
  <si>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</si>
  <si>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</si>
  <si>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</si>
  <si>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</si>
  <si>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</si>
  <si>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</si>
  <si>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</si>
  <si>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</si>
  <si>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</si>
  <si>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</si>
  <si>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</si>
  <si>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</si>
  <si>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</si>
  <si>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</si>
  <si>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</si>
  <si>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</si>
  <si>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</si>
  <si>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</si>
  <si>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</si>
  <si>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</si>
  <si>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</si>
  <si>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</si>
  <si>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</si>
  <si>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</si>
  <si>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</si>
  <si>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</si>
  <si>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</si>
  <si>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</si>
  <si>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</si>
  <si>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</si>
  <si>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</si>
  <si>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</si>
  <si>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</si>
  <si>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</si>
  <si>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</si>
  <si>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</si>
  <si>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</si>
  <si>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</si>
  <si>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</si>
  <si>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</si>
  <si>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</si>
  <si>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</si>
  <si>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</si>
  <si>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</si>
  <si>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</si>
  <si>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</si>
  <si>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</si>
  <si>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</si>
  <si>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</si>
  <si>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</si>
  <si>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</si>
  <si>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</si>
  <si>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</si>
  <si>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</si>
  <si>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</si>
  <si>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</si>
  <si>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</si>
  <si>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</si>
  <si>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</si>
  <si>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</si>
  <si>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</si>
  <si>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</si>
  <si>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</si>
  <si>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</si>
  <si>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</si>
  <si>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</si>
  <si>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</si>
  <si>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</si>
  <si>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</si>
  <si>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</si>
  <si>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</si>
  <si>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</si>
  <si>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</si>
  <si>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</si>
  <si>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</si>
  <si>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</si>
  <si>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</si>
  <si>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</si>
  <si>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</si>
  <si>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</si>
  <si>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</si>
  <si>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</si>
  <si>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</si>
  <si>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</si>
  <si>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</si>
  <si>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</si>
  <si>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</si>
  <si>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</si>
  <si>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</si>
  <si>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</si>
  <si>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</si>
  <si>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</si>
  <si>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</si>
  <si>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</si>
  <si>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</si>
  <si>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</si>
  <si>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</si>
  <si>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</si>
  <si>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</si>
  <si>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</si>
  <si>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</si>
  <si>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</si>
  <si>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</si>
  <si>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</si>
  <si>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</si>
  <si>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</si>
  <si>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</si>
  <si>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</si>
  <si>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</si>
  <si>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</si>
  <si>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</si>
  <si>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</si>
  <si>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</si>
  <si>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</si>
  <si>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</si>
  <si>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</si>
  <si>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</si>
  <si>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</si>
  <si>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</si>
  <si>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</si>
  <si>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</si>
  <si>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</si>
  <si>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</si>
  <si>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</si>
  <si>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</si>
  <si>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</si>
  <si>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</si>
  <si>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</si>
  <si>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</si>
  <si>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</si>
  <si>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</si>
  <si>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</si>
  <si>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</si>
  <si>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</si>
  <si>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</si>
  <si>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</si>
  <si>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</si>
  <si>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</si>
  <si>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</si>
  <si>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</si>
  <si>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</si>
  <si>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</si>
  <si>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</si>
  <si>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</si>
  <si>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</si>
  <si>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</si>
  <si>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</si>
  <si>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</si>
  <si>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</si>
  <si>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</si>
  <si>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</si>
  <si>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</si>
  <si>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</si>
  <si>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</si>
  <si>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</si>
  <si>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</si>
  <si>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</si>
  <si>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</si>
  <si>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</si>
  <si>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</si>
  <si>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</si>
  <si>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</si>
  <si>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</si>
  <si>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</si>
  <si>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</si>
  <si>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</si>
  <si>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</si>
  <si>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</si>
  <si>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</si>
  <si>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</si>
  <si>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</si>
  <si>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</si>
  <si>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</si>
  <si>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</si>
  <si>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</si>
  <si>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</si>
  <si>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</si>
  <si>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</si>
  <si>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</si>
  <si>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</si>
  <si>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</si>
  <si>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</si>
  <si>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</si>
  <si>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</si>
  <si>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</si>
  <si>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</si>
  <si>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</si>
  <si>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</si>
  <si>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</si>
  <si>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</si>
  <si>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</si>
  <si>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</si>
  <si>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</si>
  <si>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</si>
  <si>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</si>
  <si>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</si>
  <si>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</si>
  <si>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</si>
  <si>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</si>
  <si>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</si>
  <si>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</si>
  <si>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</si>
  <si>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</si>
  <si>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</si>
  <si>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</si>
  <si>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</si>
  <si>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</si>
  <si>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</si>
  <si>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</si>
  <si>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</si>
  <si>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</si>
  <si>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</si>
  <si>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</si>
  <si>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</si>
  <si>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</si>
  <si>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</si>
  <si>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</si>
  <si>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</si>
  <si>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</si>
  <si>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</si>
  <si>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</si>
  <si>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</si>
  <si>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</si>
  <si>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</si>
  <si>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</si>
  <si>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</si>
  <si>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</si>
  <si>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</si>
  <si>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</si>
  <si>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</si>
  <si>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</si>
  <si>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</si>
  <si>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</si>
  <si>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</si>
  <si>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</si>
  <si>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</si>
  <si>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</si>
  <si>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</si>
  <si>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</si>
  <si>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</si>
  <si>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</si>
  <si>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</si>
  <si>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</si>
  <si>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</si>
  <si>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</si>
  <si>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</si>
  <si>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</si>
  <si>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</si>
  <si>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</si>
  <si>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</si>
  <si>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</si>
  <si>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</si>
  <si>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</si>
  <si>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</si>
  <si>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</si>
  <si>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</si>
  <si>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</si>
  <si>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</si>
  <si>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</si>
  <si>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</si>
  <si>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</si>
  <si>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</si>
  <si>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</si>
  <si>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</si>
  <si>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</si>
  <si>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</si>
  <si>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</si>
  <si>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</si>
  <si>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</si>
  <si>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</si>
  <si>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</si>
  <si>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</si>
  <si>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</si>
  <si>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</si>
  <si>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</si>
  <si>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</si>
  <si>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</si>
  <si>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</si>
  <si>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</si>
  <si>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</si>
  <si>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</si>
  <si>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</si>
  <si>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</si>
  <si>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</si>
  <si>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</si>
  <si>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</si>
  <si>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</si>
  <si>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</si>
  <si>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</si>
  <si>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</si>
  <si>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</si>
  <si>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</si>
  <si>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</si>
  <si>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</si>
  <si>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</si>
  <si>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</si>
  <si>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</si>
  <si>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</si>
  <si>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</si>
  <si>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</si>
  <si>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</si>
  <si>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</si>
  <si>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</si>
  <si>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</si>
  <si>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</si>
  <si>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</si>
  <si>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</si>
  <si>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</si>
  <si>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</si>
  <si>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</si>
  <si>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</si>
  <si>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</si>
  <si>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</si>
  <si>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</si>
  <si>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</si>
  <si>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</si>
  <si>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</si>
  <si>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</si>
  <si>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</si>
  <si>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</si>
  <si>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</si>
  <si>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</si>
  <si>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</si>
  <si>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</si>
  <si>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</si>
  <si>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</si>
  <si>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</si>
  <si>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</si>
  <si>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</si>
  <si>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</si>
  <si>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</si>
  <si>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</si>
  <si>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</si>
  <si>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</si>
  <si>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</si>
  <si>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</si>
  <si>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</si>
  <si>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</si>
  <si>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</si>
  <si>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</si>
  <si>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</si>
  <si>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</si>
  <si>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</si>
  <si>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</si>
  <si>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</si>
  <si>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</si>
  <si>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</si>
  <si>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</si>
  <si>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</si>
  <si>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</si>
  <si>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</si>
  <si>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</si>
  <si>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</si>
  <si>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</si>
  <si>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</si>
  <si>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</si>
  <si>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</si>
  <si>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</si>
  <si>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</si>
  <si>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</si>
  <si>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</si>
  <si>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</si>
  <si>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</si>
  <si>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</si>
  <si>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</si>
  <si>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</si>
  <si>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</si>
  <si>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</si>
  <si>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</si>
  <si>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</si>
  <si>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</si>
  <si>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</si>
  <si>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</si>
  <si>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</si>
  <si>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</si>
  <si>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</si>
  <si>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</si>
  <si>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</si>
  <si>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</si>
  <si>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</si>
  <si>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</si>
  <si>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</si>
  <si>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</si>
  <si>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</si>
  <si>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</si>
  <si>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</si>
  <si>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</si>
  <si>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</si>
  <si>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</si>
  <si>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</si>
  <si>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</si>
  <si>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</si>
  <si>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</si>
  <si>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</si>
  <si>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</si>
  <si>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</si>
  <si>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</si>
  <si>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</si>
  <si>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</si>
  <si>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</si>
  <si>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</si>
  <si>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</si>
  <si>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</si>
  <si>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</si>
  <si>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</si>
  <si>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</si>
  <si>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</si>
  <si>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</si>
  <si>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</si>
  <si>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</si>
  <si>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</si>
  <si>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</si>
  <si>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</si>
  <si>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</si>
  <si>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</si>
  <si>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</si>
  <si>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</si>
  <si>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</si>
  <si>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</si>
  <si>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</si>
  <si>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</si>
  <si>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</si>
  <si>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</si>
  <si>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</si>
  <si>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</si>
  <si>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</si>
  <si>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</si>
  <si>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</si>
  <si>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</si>
  <si>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</si>
  <si>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</si>
  <si>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</si>
  <si>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</si>
  <si>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</si>
  <si>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</si>
  <si>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</si>
  <si>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</si>
  <si>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</si>
  <si>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</si>
  <si>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</si>
  <si>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</si>
  <si>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</si>
  <si>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</si>
  <si>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</si>
  <si>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</si>
  <si>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</si>
  <si>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</si>
  <si>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</si>
  <si>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</si>
  <si>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</si>
  <si>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</si>
  <si>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</si>
  <si>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</si>
  <si>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</si>
  <si>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</si>
  <si>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</si>
  <si>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</si>
  <si>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</si>
  <si>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</si>
  <si>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</si>
  <si>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</si>
  <si>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</si>
  <si>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</si>
  <si>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</si>
  <si>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</si>
  <si>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</si>
  <si>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</si>
  <si>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</si>
  <si>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</si>
  <si>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</si>
  <si>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</si>
  <si>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</si>
  <si>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</si>
  <si>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</si>
  <si>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</si>
  <si>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</si>
  <si>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</si>
  <si>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</si>
  <si>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</si>
  <si>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</si>
  <si>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</si>
  <si>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</si>
  <si>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</si>
  <si>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</si>
  <si>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</si>
  <si>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</si>
  <si>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</si>
  <si>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</si>
  <si>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</si>
  <si>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</si>
  <si>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</si>
  <si>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</si>
  <si>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</si>
  <si>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</si>
  <si>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</si>
  <si>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</si>
  <si>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</si>
  <si>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</si>
  <si>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</si>
  <si>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</si>
  <si>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</si>
  <si>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</si>
  <si>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</si>
  <si>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</si>
  <si>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</si>
  <si>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</si>
  <si>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</si>
  <si>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</si>
  <si>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</si>
  <si>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</si>
  <si>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</si>
  <si>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</si>
  <si>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</si>
  <si>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</si>
  <si>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</si>
  <si>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</si>
  <si>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</si>
  <si>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</si>
  <si>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</si>
  <si>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</si>
  <si>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</si>
  <si>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</si>
  <si>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</si>
  <si>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</si>
  <si>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</si>
  <si>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</si>
  <si>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</si>
  <si>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</si>
  <si>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</si>
  <si>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</si>
  <si>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</si>
  <si>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</si>
  <si>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</si>
  <si>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</si>
  <si>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</si>
  <si>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</si>
  <si>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</si>
  <si>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</si>
  <si>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</si>
  <si>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</si>
  <si>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</si>
  <si>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</si>
  <si>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</si>
  <si>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</si>
  <si>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</si>
  <si>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</si>
  <si>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</si>
  <si>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</si>
  <si>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</si>
  <si>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</si>
  <si>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</si>
  <si>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</si>
  <si>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</si>
  <si>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</si>
  <si>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</si>
  <si>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</si>
  <si>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</si>
  <si>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</si>
  <si>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</si>
  <si>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</si>
  <si>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</si>
  <si>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</si>
  <si>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</si>
  <si>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</si>
  <si>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</si>
  <si>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</si>
  <si>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</si>
  <si>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</si>
  <si>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</si>
  <si>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</si>
  <si>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</si>
  <si>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</si>
  <si>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</si>
  <si>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</si>
  <si>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</si>
  <si>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</si>
  <si>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</si>
  <si>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</si>
  <si>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</si>
  <si>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</si>
  <si>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</si>
  <si>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</si>
  <si>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</si>
  <si>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</si>
  <si>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</si>
  <si>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</si>
  <si>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</si>
  <si>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</si>
  <si>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</si>
  <si>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</si>
  <si>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</si>
  <si>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</si>
  <si>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</si>
  <si>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</si>
  <si>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</si>
  <si>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</si>
  <si>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</si>
  <si>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</si>
  <si>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</si>
  <si>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</si>
  <si>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</si>
  <si>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</si>
  <si>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</si>
  <si>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</si>
  <si>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</si>
  <si>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</si>
  <si>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</si>
  <si>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</si>
  <si>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</si>
  <si>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</si>
  <si>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</si>
  <si>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</si>
  <si>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</si>
  <si>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</si>
  <si>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</si>
  <si>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</si>
  <si>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</si>
  <si>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</si>
  <si>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</si>
  <si>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</si>
  <si>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</si>
  <si>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</si>
  <si>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</si>
  <si>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</si>
  <si>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</si>
  <si>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</si>
  <si>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</si>
  <si>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</si>
  <si>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</si>
  <si>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</si>
  <si>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</si>
  <si>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</si>
  <si>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</si>
  <si>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</si>
  <si>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</si>
  <si>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</si>
  <si>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</si>
  <si>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</si>
  <si>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</si>
  <si>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</si>
  <si>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</si>
  <si>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</si>
  <si>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</si>
  <si>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</si>
  <si>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</si>
  <si>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</si>
  <si>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</si>
  <si>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</si>
  <si>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</si>
  <si>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</si>
  <si>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</si>
  <si>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</si>
  <si>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</si>
  <si>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</si>
  <si>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</si>
  <si>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</si>
  <si>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</si>
  <si>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</si>
  <si>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</si>
  <si>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</si>
  <si>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</si>
  <si>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</si>
  <si>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</si>
  <si>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</si>
  <si>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</si>
  <si>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</si>
  <si>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</si>
  <si>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</si>
  <si>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</si>
  <si>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</si>
  <si>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</si>
  <si>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</si>
  <si>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</si>
  <si>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</si>
  <si>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</si>
  <si>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</si>
  <si>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</si>
  <si>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</si>
  <si>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</si>
  <si>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</si>
  <si>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</si>
  <si>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</si>
  <si>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</si>
  <si>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</si>
  <si>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</si>
  <si>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</si>
  <si>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</si>
  <si>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</si>
  <si>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</si>
  <si>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</si>
  <si>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</si>
  <si>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</si>
  <si>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</si>
  <si>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</si>
  <si>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</si>
  <si>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</si>
  <si>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</si>
  <si>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</si>
  <si>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</si>
  <si>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</si>
  <si>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</si>
  <si>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</si>
  <si>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</si>
  <si>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</si>
  <si>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</si>
  <si>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</si>
  <si>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</si>
  <si>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</si>
  <si>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</si>
  <si>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</si>
  <si>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</si>
  <si>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</si>
  <si>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</si>
  <si>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</si>
  <si>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</si>
  <si>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</si>
  <si>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</si>
  <si>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</si>
  <si>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</si>
  <si>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</si>
  <si>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</si>
  <si>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</si>
  <si>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</si>
  <si>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</si>
  <si>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</si>
  <si>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</si>
  <si>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</si>
  <si>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</si>
  <si>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</si>
  <si>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</si>
  <si>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</si>
  <si>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</si>
  <si>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</si>
  <si>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</si>
  <si>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</si>
  <si>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</si>
  <si>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</si>
  <si>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</si>
  <si>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</si>
  <si>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</si>
  <si>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</si>
  <si>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</si>
  <si>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</si>
  <si>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</si>
  <si>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</si>
  <si>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</si>
  <si>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</si>
  <si>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</si>
  <si>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</si>
  <si>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</si>
  <si>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</si>
  <si>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</si>
  <si>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</si>
  <si>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</si>
  <si>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</si>
  <si>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</si>
  <si>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</si>
  <si>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</si>
  <si>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</si>
  <si>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</si>
  <si>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</si>
  <si>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</si>
  <si>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</si>
  <si>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</si>
  <si>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</si>
  <si>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</si>
  <si>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</si>
  <si>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</si>
  <si>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</si>
  <si>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</si>
  <si>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</si>
  <si>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</si>
  <si>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</si>
  <si>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</si>
  <si>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</si>
  <si>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</si>
  <si>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</si>
  <si>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</si>
  <si>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</si>
  <si>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</si>
  <si>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</si>
  <si>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</si>
  <si>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</si>
  <si>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</si>
  <si>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</si>
  <si>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</si>
  <si>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</si>
  <si>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</si>
  <si>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</si>
  <si>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</si>
  <si>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</si>
  <si>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</si>
  <si>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</si>
  <si>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</si>
  <si>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</si>
  <si>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</si>
  <si>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</si>
  <si>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</si>
  <si>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</si>
  <si>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</si>
  <si>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</si>
  <si>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</si>
  <si>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</si>
  <si>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</si>
  <si>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</si>
  <si>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</si>
  <si>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</si>
  <si>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</si>
  <si>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</si>
  <si>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</si>
  <si>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</si>
  <si>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</si>
  <si>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</si>
  <si>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</si>
  <si>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</si>
  <si>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</si>
  <si>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</si>
  <si>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</si>
  <si>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</si>
  <si>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</si>
  <si>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</si>
  <si>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</si>
  <si>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</si>
  <si>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</si>
  <si>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</si>
  <si>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</si>
  <si>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</si>
  <si>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</si>
  <si>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</si>
  <si>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</si>
  <si>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</si>
  <si>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</si>
  <si>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</si>
  <si>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</si>
  <si>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</si>
  <si>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</si>
  <si>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</si>
  <si>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</si>
  <si>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</si>
  <si>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</si>
  <si>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</si>
  <si>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</si>
  <si>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</si>
  <si>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</si>
  <si>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</si>
  <si>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</si>
  <si>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</si>
  <si>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</si>
  <si>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</si>
  <si>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</si>
  <si>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</si>
  <si>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</si>
  <si>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</si>
  <si>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</si>
  <si>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</si>
  <si>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</si>
  <si>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</si>
  <si>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</si>
  <si>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</si>
  <si>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</si>
  <si>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</si>
  <si>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</si>
  <si>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</si>
  <si>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</si>
  <si>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</si>
  <si>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</si>
  <si>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</si>
  <si>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</si>
  <si>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</si>
  <si>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</si>
  <si>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</si>
  <si>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</si>
  <si>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</si>
  <si>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</si>
  <si>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</si>
  <si>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</si>
  <si>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</si>
  <si>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</si>
  <si>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</si>
  <si>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</si>
  <si>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</si>
  <si>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</si>
  <si>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</si>
  <si>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</si>
  <si>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</si>
  <si>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</si>
  <si>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</si>
  <si>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</si>
  <si>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</si>
  <si>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</si>
  <si>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</si>
  <si>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</si>
  <si>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</si>
  <si>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</si>
  <si>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</si>
  <si>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</si>
  <si>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</si>
  <si>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</si>
  <si>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</si>
  <si>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</si>
  <si>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</si>
  <si>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</si>
  <si>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</si>
  <si>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</si>
  <si>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</si>
  <si>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</si>
  <si>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</si>
  <si>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</si>
  <si>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</si>
  <si>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</si>
  <si>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</si>
  <si>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</si>
  <si>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</si>
  <si>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</si>
  <si>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</si>
  <si>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</si>
  <si>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</si>
  <si>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</si>
  <si>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</si>
  <si>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</si>
  <si>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</si>
  <si>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</si>
  <si>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</si>
  <si>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</si>
  <si>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</si>
  <si>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</si>
  <si>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</si>
  <si>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</si>
  <si>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</si>
  <si>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</si>
  <si>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</si>
  <si>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</si>
  <si>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</si>
  <si>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</si>
  <si>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</si>
  <si>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</si>
  <si>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</si>
  <si>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</si>
  <si>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</si>
  <si>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</si>
  <si>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</si>
  <si>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</si>
  <si>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</si>
  <si>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</si>
  <si>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</si>
  <si>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</si>
  <si>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</si>
  <si>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</si>
  <si>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</si>
  <si>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</si>
  <si>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</si>
  <si>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</si>
  <si>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</si>
  <si>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</si>
  <si>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</si>
  <si>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</si>
  <si>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</si>
  <si>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</si>
  <si>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</si>
  <si>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</si>
  <si>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</si>
  <si>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</si>
  <si>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</si>
  <si>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</si>
  <si>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</si>
  <si>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</si>
  <si>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</si>
  <si>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</si>
  <si>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</si>
  <si>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</si>
  <si>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</si>
  <si>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</si>
  <si>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</si>
  <si>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</si>
  <si>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</si>
  <si>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</si>
  <si>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</si>
  <si>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</si>
  <si>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</si>
  <si>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</si>
  <si>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</si>
  <si>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</si>
  <si>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</si>
  <si>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</si>
  <si>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</si>
  <si>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</si>
  <si>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</si>
  <si>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</si>
  <si>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</si>
  <si>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</si>
  <si>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</si>
  <si>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</si>
  <si>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</si>
  <si>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</si>
  <si>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</si>
  <si>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</si>
  <si>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</si>
  <si>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</si>
  <si>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</si>
  <si>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</si>
  <si>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</si>
  <si>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</si>
  <si>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</si>
  <si>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</si>
  <si>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</si>
  <si>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</si>
  <si>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</si>
  <si>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</si>
  <si>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</si>
  <si>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</si>
  <si>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</si>
  <si>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</si>
  <si>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</si>
  <si>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</si>
  <si>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</si>
  <si>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</si>
  <si>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</si>
  <si>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</si>
  <si>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</si>
  <si>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</si>
  <si>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</si>
  <si>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</si>
  <si>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</si>
  <si>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</si>
  <si>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</si>
  <si>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</si>
  <si>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</si>
  <si>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</si>
  <si>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</si>
  <si>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</si>
  <si>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</si>
  <si>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</si>
  <si>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</si>
  <si>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</si>
  <si>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</si>
  <si>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</si>
  <si>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</si>
  <si>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</si>
  <si>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</si>
  <si>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</si>
  <si>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</si>
  <si>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</si>
  <si>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</si>
  <si>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</si>
  <si>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</si>
  <si>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</si>
  <si>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</si>
  <si>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</si>
  <si>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</si>
  <si>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</si>
  <si>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</si>
  <si>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</si>
  <si>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</si>
  <si>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</si>
  <si>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</si>
  <si>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</si>
  <si>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</si>
  <si>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</si>
  <si>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</si>
  <si>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</si>
  <si>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</si>
  <si>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</si>
  <si>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</si>
  <si>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</si>
  <si>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</si>
  <si>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</si>
  <si>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</si>
  <si>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</si>
  <si>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</si>
  <si>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</si>
  <si>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</si>
  <si>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</si>
  <si>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</si>
  <si>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</si>
  <si>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</si>
  <si>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</si>
  <si>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</si>
  <si>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</si>
  <si>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</si>
  <si>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</si>
  <si>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</si>
  <si>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</si>
  <si>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</si>
  <si>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</si>
  <si>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</si>
  <si>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</si>
  <si>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</si>
  <si>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</si>
  <si>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</si>
  <si>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</si>
  <si>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</si>
  <si>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</si>
  <si>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</si>
  <si>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</si>
  <si>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</si>
  <si>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</si>
  <si>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</si>
  <si>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</si>
  <si>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</si>
  <si>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</si>
  <si>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</si>
  <si>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</si>
  <si>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</si>
  <si>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</si>
  <si>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</si>
  <si>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</si>
  <si>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</si>
  <si>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</si>
  <si>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</si>
  <si>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</si>
  <si>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</si>
  <si>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</si>
  <si>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</si>
  <si>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</si>
  <si>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</si>
  <si>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</si>
  <si>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</si>
  <si>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</si>
  <si>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</si>
  <si>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</si>
  <si>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</si>
  <si>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</si>
  <si>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</si>
  <si>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</si>
  <si>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</si>
  <si>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</si>
  <si>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</si>
  <si>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</si>
  <si>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</si>
  <si>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</si>
  <si>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</si>
  <si>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</si>
  <si>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</si>
  <si>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</si>
  <si>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</si>
  <si>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</si>
  <si>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</si>
  <si>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</si>
  <si>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</si>
  <si>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</si>
  <si>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</si>
  <si>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</si>
  <si>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</si>
  <si>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</si>
  <si>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</si>
  <si>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</si>
  <si>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</si>
  <si>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</si>
  <si>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</si>
  <si>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</si>
  <si>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</si>
  <si>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</si>
  <si>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</si>
  <si>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</si>
  <si>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</si>
  <si>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</si>
  <si>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</si>
  <si>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</si>
  <si>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</si>
  <si>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</si>
  <si>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</si>
  <si>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</si>
  <si>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</si>
  <si>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</si>
  <si>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</si>
  <si>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</si>
  <si>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</si>
  <si>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</si>
  <si>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</si>
  <si>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</si>
  <si>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</si>
  <si>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</si>
  <si>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</si>
  <si>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</si>
  <si>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</si>
  <si>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</si>
  <si>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</si>
  <si>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</si>
  <si>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</si>
  <si>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</si>
  <si>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</si>
  <si>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</si>
  <si>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</si>
  <si>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</si>
  <si>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</si>
  <si>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</si>
  <si>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</si>
  <si>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</si>
  <si>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</si>
  <si>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</si>
  <si>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</si>
  <si>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</si>
  <si>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</si>
  <si>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</si>
  <si>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</si>
  <si>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</si>
  <si>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</si>
  <si>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</si>
  <si>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</si>
  <si>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</si>
  <si>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</si>
  <si>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</si>
  <si>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</si>
  <si>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</si>
  <si>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</si>
  <si>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</si>
  <si>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</si>
  <si>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</si>
  <si>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</si>
  <si>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</si>
  <si>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</si>
  <si>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</si>
  <si>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</si>
  <si>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</si>
  <si>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</si>
  <si>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</si>
  <si>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</si>
  <si>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</si>
  <si>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</si>
  <si>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</si>
  <si>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</si>
  <si>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</si>
  <si>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</si>
  <si>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</si>
  <si>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</si>
  <si>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</si>
  <si>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</si>
  <si>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</si>
  <si>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</si>
  <si>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</si>
  <si>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</si>
  <si>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</si>
  <si>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</si>
  <si>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</si>
  <si>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</si>
  <si>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</si>
  <si>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</si>
  <si>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</si>
  <si>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</si>
  <si>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</si>
  <si>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</si>
  <si>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</si>
  <si>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</si>
  <si>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</si>
  <si>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</si>
  <si>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</si>
  <si>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</si>
  <si>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</si>
  <si>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</si>
  <si>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</si>
  <si>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</si>
  <si>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</si>
  <si>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</si>
  <si>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</si>
  <si>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</si>
  <si>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</si>
  <si>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</si>
  <si>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</si>
  <si>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</si>
  <si>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</si>
  <si>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</si>
  <si>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</si>
  <si>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</si>
  <si>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</si>
  <si>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</si>
  <si>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</si>
  <si>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</si>
  <si>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</si>
  <si>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</si>
  <si>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</si>
  <si>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</si>
  <si>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</si>
  <si>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</si>
  <si>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</si>
  <si>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</si>
  <si>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</si>
  <si>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</si>
  <si>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</si>
  <si>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</si>
  <si>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</si>
  <si>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</si>
  <si>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</si>
  <si>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</si>
  <si>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</si>
  <si>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</si>
  <si>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</si>
  <si>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</si>
  <si>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</si>
  <si>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</si>
  <si>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</si>
  <si>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</si>
  <si>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</si>
  <si>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</si>
  <si>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</si>
  <si>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</si>
  <si>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</si>
  <si>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</si>
  <si>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</si>
  <si>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</si>
  <si>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</si>
  <si>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</si>
  <si>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</si>
  <si>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</si>
  <si>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</si>
  <si>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</si>
  <si>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</si>
  <si>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</si>
  <si>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</si>
  <si>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</si>
  <si>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</si>
  <si>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</si>
  <si>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</si>
  <si>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</si>
  <si>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</si>
  <si>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</si>
  <si>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</si>
  <si>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</si>
  <si>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</si>
  <si>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</si>
  <si>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</si>
  <si>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</si>
  <si>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</si>
  <si>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</si>
  <si>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</si>
  <si>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</si>
  <si>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</si>
  <si>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</si>
  <si>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</si>
  <si>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</si>
  <si>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</si>
  <si>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</si>
  <si>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</si>
  <si>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</si>
  <si>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</si>
  <si>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</si>
  <si>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</si>
  <si>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</si>
  <si>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</si>
  <si>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</si>
  <si>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</si>
  <si>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</si>
  <si>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</si>
  <si>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</si>
  <si>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</si>
  <si>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</si>
  <si>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</si>
  <si>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</si>
  <si>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</si>
  <si>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</si>
  <si>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</si>
  <si>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</si>
  <si>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</si>
  <si>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</si>
  <si>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</si>
  <si>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</si>
  <si>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</si>
  <si>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</si>
  <si>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</si>
  <si>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</si>
  <si>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</si>
  <si>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</si>
  <si>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</si>
  <si>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</si>
  <si>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</si>
  <si>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</si>
  <si>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</si>
  <si>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</si>
  <si>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</si>
  <si>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</si>
  <si>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</si>
  <si>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</si>
  <si>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</si>
  <si>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</si>
  <si>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</si>
  <si>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</si>
  <si>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</si>
  <si>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</si>
  <si>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</si>
  <si>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</si>
  <si>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</si>
  <si>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</si>
  <si>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</si>
  <si>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</si>
  <si>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</si>
  <si>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</si>
  <si>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</si>
  <si>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</si>
  <si>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</si>
  <si>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</si>
  <si>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</si>
  <si>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</si>
  <si>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</si>
  <si>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</si>
  <si>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</si>
  <si>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</si>
  <si>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</si>
  <si>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</si>
  <si>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</si>
  <si>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</si>
  <si>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</si>
  <si>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</si>
  <si>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</si>
  <si>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</si>
  <si>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</si>
  <si>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</si>
  <si>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</si>
  <si>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</si>
  <si>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</si>
  <si>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</si>
  <si>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</si>
  <si>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</si>
  <si>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</si>
  <si>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</si>
  <si>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</si>
  <si>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</si>
  <si>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</si>
  <si>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</si>
  <si>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</si>
  <si>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</si>
  <si>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</si>
  <si>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</si>
  <si>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</si>
  <si>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</si>
  <si>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</si>
  <si>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</si>
  <si>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</si>
  <si>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</si>
  <si>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</si>
  <si>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</si>
  <si>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</si>
  <si>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</si>
  <si>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</si>
  <si>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</si>
  <si>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</si>
  <si>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</si>
  <si>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</si>
  <si>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</si>
  <si>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</si>
  <si>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</si>
  <si>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</si>
  <si>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</si>
  <si>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</si>
  <si>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</si>
  <si>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</si>
  <si>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</si>
  <si>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</si>
  <si>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</si>
  <si>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</si>
  <si>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</si>
  <si>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</si>
  <si>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</si>
  <si>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</si>
  <si>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</si>
  <si>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</si>
  <si>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</si>
  <si>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</si>
  <si>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</si>
  <si>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</si>
  <si>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</si>
  <si>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</si>
  <si>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</si>
  <si>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</si>
  <si>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</si>
  <si>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</si>
  <si>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</si>
  <si>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</si>
  <si>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</si>
  <si>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</si>
  <si>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</si>
  <si>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</si>
  <si>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</si>
  <si>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</si>
  <si>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</si>
  <si>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</si>
  <si>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</si>
  <si>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</si>
  <si>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</si>
  <si>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</si>
  <si>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</si>
  <si>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</si>
  <si>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</si>
  <si>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</si>
  <si>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</si>
  <si>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</si>
  <si>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</si>
  <si>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</si>
  <si>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</si>
  <si>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</si>
  <si>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</si>
  <si>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</si>
  <si>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</si>
  <si>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</si>
  <si>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</si>
  <si>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</si>
  <si>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</si>
  <si>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</si>
  <si>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</si>
  <si>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</si>
  <si>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</si>
  <si>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</si>
  <si>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</si>
  <si>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</si>
  <si>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</si>
  <si>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</si>
  <si>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</si>
  <si>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</si>
  <si>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</si>
  <si>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</si>
  <si>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</si>
  <si>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</si>
  <si>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</si>
  <si>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</si>
  <si>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</si>
  <si>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</si>
  <si>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</si>
  <si>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</si>
  <si>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</si>
  <si>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</si>
  <si>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</si>
  <si>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</si>
  <si>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</si>
  <si>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</si>
  <si>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</si>
  <si>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</si>
  <si>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</si>
  <si>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</si>
  <si>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</si>
  <si>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</si>
  <si>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</si>
  <si>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</si>
  <si>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</si>
  <si>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</si>
  <si>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</si>
  <si>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</si>
  <si>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</si>
  <si>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</si>
  <si>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</si>
  <si>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</si>
  <si>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</si>
  <si>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</si>
  <si>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</si>
  <si>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</si>
  <si>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</si>
  <si>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</si>
  <si>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</si>
  <si>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</si>
  <si>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</si>
  <si>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</si>
  <si>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</si>
  <si>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</si>
  <si>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</si>
  <si>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</si>
  <si>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</si>
  <si>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</si>
  <si>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</si>
  <si>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</si>
  <si>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</si>
  <si>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</si>
  <si>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</si>
  <si>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</si>
  <si>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</si>
  <si>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</si>
  <si>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</si>
  <si>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</si>
  <si>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</si>
  <si>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</si>
  <si>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</si>
  <si>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</si>
  <si>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</si>
  <si>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</si>
  <si>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</si>
  <si>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</si>
  <si>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</si>
  <si>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</si>
  <si>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</si>
  <si>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</si>
  <si>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</si>
  <si>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</si>
  <si>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</si>
  <si>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</si>
  <si>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</si>
  <si>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</si>
  <si>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</si>
  <si>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</si>
  <si>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</si>
  <si>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</si>
  <si>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</si>
  <si>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</si>
  <si>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</si>
  <si>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</si>
  <si>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</si>
  <si>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</si>
  <si>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</si>
  <si>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</si>
  <si>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</si>
  <si>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</si>
  <si>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</si>
  <si>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</si>
  <si>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</si>
  <si>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</si>
  <si>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</si>
  <si>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</si>
  <si>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</si>
  <si>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</si>
  <si>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</si>
  <si>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</si>
  <si>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</si>
  <si>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</si>
  <si>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</si>
  <si>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</si>
  <si>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</si>
  <si>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</si>
  <si>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</si>
  <si>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</si>
  <si>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</si>
  <si>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</si>
  <si>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</si>
  <si>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</si>
  <si>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</si>
  <si>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</si>
  <si>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</si>
  <si>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</si>
  <si>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</si>
  <si>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</si>
  <si>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</si>
  <si>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</si>
  <si>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</si>
  <si>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</si>
  <si>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</si>
  <si>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</si>
  <si>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</si>
  <si>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</si>
  <si>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</si>
  <si>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</si>
  <si>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</si>
  <si>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</si>
  <si>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</si>
  <si>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</si>
  <si>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</si>
  <si>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</si>
  <si>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</si>
  <si>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</si>
  <si>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</si>
  <si>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</si>
  <si>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</si>
  <si>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</si>
  <si>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</si>
  <si>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</si>
  <si>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</si>
  <si>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</si>
  <si>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</si>
  <si>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</si>
  <si>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</si>
  <si>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</si>
  <si>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</si>
  <si>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</si>
  <si>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</si>
  <si>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</si>
  <si>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</si>
  <si>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</si>
  <si>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</si>
  <si>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</si>
  <si>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</si>
  <si>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</si>
  <si>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</si>
  <si>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</si>
  <si>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</si>
  <si>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</si>
  <si>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</si>
  <si>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</si>
  <si>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</si>
  <si>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</si>
  <si>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</si>
  <si>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</si>
  <si>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</si>
  <si>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</si>
  <si>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</si>
  <si>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</si>
  <si>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</si>
  <si>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</si>
  <si>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</si>
  <si>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</si>
  <si>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</si>
  <si>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</si>
  <si>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</si>
  <si>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</si>
  <si>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</si>
  <si>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</si>
  <si>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</si>
  <si>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</si>
  <si>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</si>
  <si>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</si>
  <si>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</si>
  <si>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</si>
  <si>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</si>
  <si>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</si>
  <si>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</si>
  <si>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</si>
  <si>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</si>
  <si>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</si>
  <si>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</si>
  <si>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</si>
  <si>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</si>
  <si>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</si>
  <si>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</si>
  <si>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</si>
  <si>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</si>
  <si>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</si>
  <si>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</si>
  <si>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</si>
  <si>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</si>
  <si>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</si>
  <si>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</si>
  <si>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</si>
  <si>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</si>
  <si>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</si>
  <si>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</si>
  <si>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</si>
  <si>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</si>
  <si>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</si>
  <si>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</si>
  <si>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</si>
  <si>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</si>
  <si>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</si>
  <si>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</si>
  <si>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</si>
  <si>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</si>
  <si>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</si>
  <si>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</si>
  <si>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</si>
  <si>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</si>
  <si>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</si>
  <si>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</si>
  <si>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</si>
  <si>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</si>
  <si>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</si>
  <si>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</si>
  <si>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</si>
  <si>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</si>
  <si>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</si>
  <si>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</si>
  <si>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</si>
  <si>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</si>
  <si>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</si>
  <si>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</si>
  <si>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</si>
  <si>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</si>
  <si>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</si>
  <si>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</si>
  <si>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</si>
  <si>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</si>
  <si>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</si>
  <si>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</si>
  <si>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</si>
  <si>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</si>
  <si>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</si>
  <si>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</si>
  <si>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</si>
  <si>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</si>
  <si>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</si>
  <si>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</si>
  <si>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</si>
  <si>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</si>
  <si>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</si>
  <si>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</si>
  <si>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</si>
  <si>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</si>
  <si>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</si>
  <si>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</si>
  <si>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</si>
  <si>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</si>
  <si>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</si>
  <si>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</si>
  <si>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</si>
  <si>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</si>
  <si>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</si>
  <si>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</si>
  <si>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</si>
  <si>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</si>
  <si>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</si>
  <si>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</si>
  <si>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</si>
  <si>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</si>
  <si>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</si>
  <si>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</si>
  <si>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</si>
  <si>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</si>
  <si>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</si>
  <si>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</si>
  <si>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</si>
  <si>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</si>
  <si>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</si>
  <si>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</si>
  <si>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</si>
  <si>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</si>
  <si>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</si>
  <si>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</si>
  <si>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</si>
  <si>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</si>
  <si>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</si>
  <si>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</si>
  <si>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</si>
  <si>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</si>
  <si>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</si>
  <si>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</si>
  <si>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</si>
  <si>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</si>
  <si>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</si>
  <si>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</si>
  <si>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</si>
  <si>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</si>
  <si>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</si>
  <si>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</si>
  <si>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</si>
  <si>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</si>
  <si>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</si>
  <si>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</si>
  <si>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</si>
  <si>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</si>
  <si>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</si>
  <si>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</si>
  <si>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</si>
  <si>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</si>
  <si>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</si>
  <si>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</si>
  <si>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</si>
  <si>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</si>
  <si>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</si>
  <si>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</si>
  <si>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</si>
  <si>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</si>
  <si>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</si>
  <si>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</si>
  <si>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</si>
  <si>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</si>
  <si>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</si>
  <si>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</si>
  <si>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</si>
  <si>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</si>
  <si>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</si>
  <si>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</si>
  <si>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</si>
  <si>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</si>
  <si>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</si>
  <si>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</si>
  <si>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</si>
  <si>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</si>
  <si>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</si>
  <si>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</si>
  <si>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</si>
  <si>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</si>
  <si>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</si>
  <si>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</si>
  <si>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</si>
  <si>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</si>
  <si>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</si>
  <si>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</si>
  <si>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</si>
  <si>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</si>
  <si>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</si>
  <si>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</si>
  <si>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</si>
  <si>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</si>
  <si>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</si>
  <si>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</si>
  <si>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</si>
  <si>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</si>
  <si>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</si>
  <si>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</si>
  <si>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</si>
  <si>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</si>
  <si>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</si>
  <si>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</si>
  <si>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</si>
  <si>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</si>
  <si>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</si>
  <si>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</si>
  <si>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</si>
  <si>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</si>
  <si>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</si>
  <si>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</si>
  <si>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</si>
  <si>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</si>
  <si>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</si>
  <si>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</si>
  <si>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</si>
  <si>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</si>
  <si>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</si>
  <si>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</si>
  <si>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</si>
  <si>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</si>
  <si>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</si>
  <si>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</si>
  <si>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</si>
  <si>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</si>
  <si>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</si>
  <si>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</si>
  <si>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</si>
  <si>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</si>
  <si>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</si>
  <si>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</si>
  <si>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</si>
  <si>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</si>
  <si>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</si>
  <si>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</si>
  <si>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</si>
  <si>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</si>
  <si>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</si>
  <si>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</si>
  <si>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</si>
  <si>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</si>
  <si>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</si>
  <si>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</si>
  <si>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</si>
  <si>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</si>
  <si>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</si>
  <si>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</si>
  <si>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</si>
  <si>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</si>
  <si>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</si>
  <si>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</si>
  <si>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</si>
  <si>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</si>
  <si>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</si>
  <si>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</si>
  <si>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</si>
  <si>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</si>
  <si>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</si>
  <si>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</si>
  <si>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</si>
  <si>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</si>
  <si>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</si>
  <si>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</si>
  <si>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</si>
  <si>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</si>
  <si>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</si>
  <si>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</si>
  <si>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</si>
  <si>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</si>
  <si>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</si>
  <si>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</si>
  <si>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</si>
  <si>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</si>
  <si>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</si>
  <si>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</si>
  <si>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</si>
  <si>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</si>
  <si>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</si>
  <si>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</si>
  <si>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</si>
  <si>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</si>
  <si>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</si>
  <si>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</si>
  <si>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</si>
  <si>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</si>
  <si>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</si>
  <si>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</si>
  <si>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</si>
  <si>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</si>
  <si>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</si>
  <si>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</si>
  <si>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</si>
  <si>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</si>
  <si>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</si>
  <si>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</si>
  <si>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</si>
  <si>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</si>
  <si>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</si>
  <si>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</si>
  <si>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</si>
  <si>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</si>
  <si>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</si>
  <si>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</si>
  <si>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</si>
  <si>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</si>
  <si>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</si>
  <si>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</si>
  <si>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</si>
  <si>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</si>
  <si>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</si>
  <si>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</si>
  <si>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</si>
  <si>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</si>
  <si>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</si>
  <si>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</si>
  <si>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</si>
  <si>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</si>
  <si>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</si>
  <si>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</si>
  <si>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</si>
  <si>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</si>
  <si>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</si>
  <si>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</si>
  <si>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</si>
  <si>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</si>
  <si>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</si>
  <si>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</si>
  <si>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</si>
  <si>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</si>
  <si>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</si>
  <si>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</si>
  <si>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</si>
  <si>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</si>
  <si>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</si>
  <si>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</si>
  <si>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</si>
  <si>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</si>
  <si>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</si>
  <si>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</si>
  <si>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</si>
  <si>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</si>
  <si>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</si>
  <si>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</si>
  <si>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</si>
  <si>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</si>
  <si>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</si>
  <si>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</si>
  <si>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</si>
  <si>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</si>
  <si>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</si>
  <si>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</si>
  <si>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</si>
  <si>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</si>
  <si>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</si>
  <si>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</si>
  <si>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</si>
  <si>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</si>
  <si>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</si>
  <si>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</si>
  <si>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</si>
  <si>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</si>
  <si>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</si>
  <si>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</si>
  <si>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</si>
  <si>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</si>
  <si>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</si>
  <si>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</si>
  <si>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</si>
  <si>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</si>
  <si>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</si>
  <si>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</si>
  <si>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</si>
  <si>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</si>
  <si>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</si>
  <si>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</si>
  <si>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</si>
  <si>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</si>
  <si>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</si>
  <si>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</si>
  <si>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</si>
  <si>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</si>
  <si>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</si>
  <si>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</si>
  <si>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</si>
  <si>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</si>
  <si>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</si>
  <si>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</si>
  <si>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</si>
  <si>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</si>
  <si>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</si>
  <si>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</si>
  <si>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</si>
  <si>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</si>
  <si>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</si>
  <si>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</si>
  <si>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</si>
  <si>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</si>
  <si>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</si>
  <si>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</si>
  <si>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</si>
  <si>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</si>
  <si>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</si>
  <si>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</si>
  <si>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</si>
  <si>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</si>
  <si>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</si>
  <si>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</si>
  <si>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</si>
  <si>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</si>
  <si>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</si>
  <si>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</si>
  <si>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</si>
  <si>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</si>
  <si>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</si>
  <si>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</si>
  <si>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</si>
  <si>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</si>
  <si>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</si>
  <si>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</si>
  <si>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</si>
  <si>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</si>
  <si>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</si>
  <si>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</si>
  <si>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</si>
  <si>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</si>
  <si>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</si>
  <si>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</si>
  <si>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</si>
  <si>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</si>
  <si>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</si>
  <si>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</si>
  <si>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</si>
  <si>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</si>
  <si>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</si>
  <si>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</si>
  <si>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</si>
  <si>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</si>
  <si>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</si>
  <si>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</si>
  <si>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</si>
  <si>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</si>
  <si>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</si>
  <si>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</si>
  <si>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</si>
  <si>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</si>
  <si>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</si>
  <si>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</si>
  <si>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</si>
  <si>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</si>
  <si>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</si>
  <si>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</si>
  <si>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</si>
  <si>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</si>
  <si>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</si>
  <si>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</si>
  <si>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</si>
  <si>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</si>
  <si>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</si>
  <si>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</si>
  <si>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</si>
  <si>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</si>
  <si>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</si>
  <si>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</si>
  <si>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</si>
  <si>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</si>
  <si>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</si>
  <si>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</si>
  <si>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</si>
  <si>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</si>
  <si>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</si>
  <si>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</si>
  <si>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</si>
  <si>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</si>
  <si>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</si>
  <si>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</si>
  <si>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</si>
  <si>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</si>
  <si>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</si>
  <si>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</si>
  <si>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</si>
  <si>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</si>
  <si>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</si>
  <si>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</si>
  <si>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</si>
  <si>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</si>
  <si>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</si>
  <si>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</si>
  <si>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</si>
  <si>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</si>
  <si>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</si>
  <si>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</si>
  <si>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</si>
  <si>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</si>
  <si>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</si>
  <si>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</si>
  <si>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</si>
  <si>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</si>
  <si>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</si>
  <si>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</si>
  <si>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</si>
  <si>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</si>
  <si>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</si>
  <si>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</si>
  <si>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</si>
  <si>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</si>
  <si>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</si>
  <si>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</si>
  <si>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</si>
  <si>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</si>
  <si>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</si>
  <si>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</si>
  <si>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</si>
  <si>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</si>
  <si>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</si>
  <si>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</si>
  <si>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</si>
  <si>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</si>
  <si>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</si>
  <si>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</si>
  <si>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</si>
  <si>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</si>
  <si>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</si>
  <si>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</si>
  <si>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</si>
  <si>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</si>
  <si>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</si>
  <si>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</si>
  <si>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</si>
  <si>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</si>
  <si>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</si>
  <si>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</si>
  <si>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</si>
  <si>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</si>
  <si>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</si>
  <si>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</si>
  <si>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</si>
  <si>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</si>
  <si>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</si>
  <si>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</si>
  <si>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</si>
  <si>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</si>
  <si>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</si>
  <si>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</si>
  <si>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</si>
  <si>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</si>
  <si>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</si>
  <si>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</si>
  <si>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</si>
  <si>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</si>
  <si>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</si>
  <si>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</si>
  <si>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</si>
  <si>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</si>
  <si>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</si>
  <si>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</si>
  <si>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</si>
  <si>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</si>
  <si>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</si>
  <si>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</si>
  <si>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</si>
  <si>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</si>
  <si>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</si>
  <si>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</si>
  <si>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</si>
  <si>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</si>
  <si>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</si>
  <si>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</si>
  <si>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</si>
  <si>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</si>
  <si>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</si>
  <si>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</si>
  <si>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</si>
  <si>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</si>
  <si>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</si>
  <si>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</si>
  <si>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</si>
  <si>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</si>
  <si>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</si>
  <si>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</si>
  <si>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</si>
  <si>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</si>
  <si>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</si>
  <si>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</si>
  <si>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</si>
  <si>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</si>
  <si>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</si>
  <si>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</si>
  <si>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</si>
  <si>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</si>
  <si>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</si>
  <si>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</si>
  <si>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</si>
  <si>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</si>
  <si>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</si>
  <si>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</si>
  <si>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</si>
  <si>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</si>
  <si>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</si>
  <si>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</si>
  <si>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</si>
  <si>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</si>
  <si>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</si>
  <si>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</si>
  <si>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</si>
  <si>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</si>
  <si>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</si>
  <si>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</si>
  <si>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</si>
  <si>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</si>
  <si>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</si>
  <si>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</si>
  <si>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</si>
  <si>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</si>
  <si>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</si>
  <si>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</si>
  <si>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</si>
  <si>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</si>
  <si>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</si>
  <si>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</si>
  <si>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</si>
  <si>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</si>
  <si>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</si>
  <si>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</si>
  <si>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</si>
  <si>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</si>
  <si>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</si>
  <si>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</si>
  <si>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</si>
  <si>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</si>
  <si>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</si>
  <si>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</si>
  <si>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</si>
  <si>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</si>
  <si>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</si>
  <si>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</si>
  <si>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</si>
  <si>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</si>
  <si>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</si>
  <si>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</si>
  <si>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</si>
  <si>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</si>
  <si>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</si>
  <si>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</si>
  <si>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</si>
  <si>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</si>
  <si>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</si>
  <si>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</si>
  <si>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</si>
  <si>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</si>
  <si>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</si>
  <si>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</si>
  <si>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</si>
  <si>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</si>
  <si>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</si>
  <si>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</si>
  <si>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</si>
  <si>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</si>
  <si>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</si>
  <si>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</si>
  <si>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</si>
  <si>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</si>
  <si>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</si>
  <si>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</si>
  <si>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</si>
  <si>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</si>
  <si>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</si>
  <si>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</si>
  <si>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</si>
  <si>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</si>
  <si>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</si>
  <si>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</si>
  <si>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</si>
  <si>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</si>
  <si>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</si>
  <si>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</si>
  <si>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</si>
  <si>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</si>
  <si>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</si>
  <si>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</si>
  <si>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</si>
  <si>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</si>
  <si>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</si>
  <si>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</si>
  <si>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</si>
  <si>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</si>
  <si>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</si>
  <si>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</si>
  <si>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</si>
  <si>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</si>
  <si>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</si>
  <si>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</si>
  <si>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</si>
  <si>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</si>
  <si>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</si>
  <si>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</si>
  <si>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</si>
  <si>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</si>
  <si>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</si>
  <si>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</si>
  <si>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</si>
  <si>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</si>
  <si>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</si>
  <si>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</si>
  <si>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</si>
  <si>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</si>
  <si>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</si>
  <si>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</si>
  <si>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</si>
  <si>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</si>
  <si>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</si>
  <si>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</si>
  <si>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</si>
  <si>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</si>
  <si>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</si>
  <si>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</si>
  <si>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</si>
  <si>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</si>
  <si>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</si>
  <si>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</si>
  <si>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</si>
  <si>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</si>
  <si>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</si>
  <si>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</si>
  <si>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</si>
  <si>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</si>
  <si>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</si>
  <si>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</si>
  <si>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</si>
  <si>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</si>
  <si>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</si>
  <si>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</si>
  <si>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</si>
  <si>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</si>
  <si>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</si>
  <si>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</si>
  <si>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</si>
  <si>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</si>
  <si>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</si>
  <si>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</si>
  <si>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</si>
  <si>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</si>
  <si>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</si>
  <si>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</si>
  <si>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</si>
  <si>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</si>
  <si>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</si>
  <si>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</si>
  <si>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</si>
  <si>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</si>
  <si>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</si>
  <si>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</si>
  <si>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</si>
  <si>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</si>
  <si>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</si>
  <si>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</si>
  <si>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</si>
  <si>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</si>
  <si>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</si>
  <si>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</si>
  <si>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</si>
  <si>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</si>
  <si>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</si>
  <si>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</si>
  <si>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</si>
  <si>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</si>
  <si>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</si>
  <si>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</si>
  <si>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</si>
  <si>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</si>
  <si>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</si>
  <si>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</si>
  <si>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</si>
  <si>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</si>
  <si>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</si>
  <si>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</si>
  <si>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</si>
  <si>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</si>
  <si>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</si>
  <si>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</si>
  <si>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</si>
  <si>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</si>
  <si>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</si>
  <si>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</si>
  <si>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</si>
  <si>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</si>
  <si>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</si>
  <si>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</si>
  <si>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</si>
  <si>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</si>
  <si>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</si>
  <si>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</si>
  <si>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</si>
  <si>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</si>
  <si>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</si>
  <si>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</si>
  <si>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</si>
  <si>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</si>
  <si>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</si>
  <si>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</si>
  <si>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</si>
  <si>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</si>
  <si>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</si>
  <si>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</si>
  <si>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</si>
  <si>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</si>
  <si>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</si>
  <si>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</si>
  <si>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</si>
  <si>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</si>
  <si>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</si>
  <si>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</si>
  <si>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</si>
  <si>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</si>
  <si>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</si>
  <si>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</si>
  <si>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</si>
  <si>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</si>
  <si>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</si>
  <si>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</si>
  <si>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</si>
  <si>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</si>
  <si>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</si>
  <si>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</si>
  <si>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</si>
  <si>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</si>
  <si>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</si>
  <si>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</si>
  <si>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</si>
  <si>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</si>
  <si>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</si>
  <si>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</si>
  <si>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</si>
  <si>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</si>
  <si>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</si>
  <si>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</si>
  <si>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</si>
  <si>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</si>
  <si>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</si>
  <si>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</si>
  <si>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</si>
  <si>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</si>
  <si>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</si>
  <si>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</si>
  <si>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</si>
  <si>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</si>
  <si>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</si>
  <si>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</si>
  <si>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</si>
  <si>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</si>
  <si>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</si>
  <si>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</si>
  <si>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</si>
  <si>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</si>
  <si>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</si>
  <si>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</si>
  <si>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</si>
  <si>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</si>
  <si>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</si>
  <si>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</si>
  <si>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</si>
  <si>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</si>
  <si>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</si>
  <si>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</si>
  <si>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</si>
  <si>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</si>
  <si>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</si>
  <si>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</si>
  <si>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</si>
  <si>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</si>
  <si>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</si>
  <si>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</si>
  <si>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</si>
  <si>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</si>
  <si>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</si>
  <si>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</si>
  <si>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</si>
  <si>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</si>
  <si>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</si>
  <si>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</si>
  <si>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</si>
  <si>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</si>
  <si>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</si>
  <si>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</si>
  <si>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</si>
  <si>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</si>
  <si>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</si>
  <si>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</si>
  <si>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</si>
  <si>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</si>
  <si>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</si>
  <si>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</si>
  <si>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</si>
  <si>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</si>
  <si>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</si>
  <si>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</si>
  <si>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</si>
  <si>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</si>
  <si>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</si>
  <si>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</si>
  <si>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</si>
  <si>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</si>
  <si>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</si>
  <si>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</si>
  <si>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</si>
  <si>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</si>
  <si>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</si>
  <si>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</si>
  <si>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</si>
  <si>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</si>
  <si>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</si>
  <si>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</si>
  <si>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</si>
  <si>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</si>
  <si>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</si>
  <si>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</si>
  <si>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</si>
  <si>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</si>
  <si>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</si>
  <si>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</si>
  <si>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</si>
  <si>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</si>
  <si>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</si>
  <si>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</si>
  <si>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</si>
  <si>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</si>
  <si>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</si>
  <si>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</si>
  <si>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</si>
  <si>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</si>
  <si>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</si>
  <si>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</si>
  <si>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</si>
  <si>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</si>
  <si>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</si>
  <si>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</si>
  <si>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</si>
  <si>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</si>
  <si>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</si>
  <si>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</si>
  <si>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</si>
  <si>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</si>
  <si>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</si>
  <si>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</si>
  <si>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</si>
  <si>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</si>
  <si>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</si>
  <si>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</si>
  <si>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</si>
  <si>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</si>
  <si>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</si>
  <si>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</si>
  <si>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</si>
  <si>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</si>
  <si>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</si>
  <si>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</si>
  <si>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</si>
  <si>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</si>
  <si>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</si>
  <si>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</si>
  <si>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</si>
  <si>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</si>
  <si>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</si>
  <si>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</si>
  <si>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</si>
  <si>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</si>
  <si>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</si>
  <si>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</si>
  <si>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</si>
  <si>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</si>
  <si>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</si>
  <si>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</si>
  <si>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</si>
  <si>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</si>
  <si>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</si>
  <si>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</si>
  <si>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</si>
  <si>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</si>
  <si>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</si>
  <si>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</si>
  <si>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</si>
  <si>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</si>
  <si>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</si>
  <si>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</si>
  <si>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</si>
  <si>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</si>
  <si>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</si>
  <si>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</si>
  <si>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</si>
  <si>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</si>
  <si>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</si>
  <si>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</si>
  <si>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</si>
  <si>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</si>
  <si>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</si>
  <si>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</si>
  <si>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</si>
  <si>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</si>
  <si>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</si>
  <si>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</si>
  <si>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</si>
  <si>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</si>
  <si>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</si>
  <si>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</si>
  <si>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</si>
  <si>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</si>
  <si>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</si>
  <si>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</si>
  <si>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</si>
  <si>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</si>
  <si>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</si>
  <si>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</si>
  <si>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</si>
  <si>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</si>
  <si>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</si>
  <si>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</si>
  <si>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</si>
  <si>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</si>
  <si>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</si>
  <si>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</si>
  <si>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</si>
  <si>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</si>
  <si>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</si>
  <si>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</si>
  <si>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</si>
  <si>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</si>
  <si>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</si>
  <si>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</si>
  <si>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</si>
  <si>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</si>
  <si>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</si>
  <si>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</si>
  <si>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</si>
  <si>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</si>
  <si>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</si>
  <si>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</si>
  <si>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</si>
  <si>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</si>
  <si>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</si>
  <si>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</si>
  <si>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</si>
  <si>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</si>
  <si>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</si>
  <si>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</si>
  <si>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</si>
  <si>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</si>
  <si>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</si>
  <si>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</si>
  <si>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</si>
  <si>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</si>
  <si>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</si>
  <si>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</si>
  <si>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</si>
  <si>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</si>
  <si>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</si>
  <si>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</si>
  <si>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</si>
  <si>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</si>
  <si>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</si>
  <si>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</si>
  <si>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</si>
  <si>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</si>
  <si>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</si>
  <si>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</si>
  <si>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</si>
  <si>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</si>
  <si>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</si>
  <si>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</si>
  <si>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</si>
  <si>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</si>
  <si>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</si>
  <si>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</si>
  <si>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</si>
  <si>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</si>
  <si>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</si>
  <si>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</si>
  <si>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</si>
  <si>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</si>
  <si>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</si>
  <si>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</si>
  <si>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</si>
  <si>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</si>
  <si>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</si>
  <si>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</si>
  <si>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</si>
  <si>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</si>
  <si>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</si>
  <si>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</si>
  <si>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</si>
  <si>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</si>
  <si>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</si>
  <si>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</si>
  <si>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</si>
  <si>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</si>
  <si>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</si>
  <si>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</si>
  <si>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</si>
  <si>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</si>
  <si>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</si>
  <si>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</si>
  <si>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</si>
  <si>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</si>
  <si>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</si>
  <si>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</si>
  <si>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</si>
  <si>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</si>
  <si>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</si>
  <si>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</si>
  <si>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</si>
  <si>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</si>
  <si>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</si>
  <si>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</si>
  <si>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</si>
  <si>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</si>
  <si>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</si>
  <si>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</si>
  <si>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</si>
  <si>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</si>
  <si>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</si>
  <si>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</si>
  <si>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</si>
  <si>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</si>
  <si>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</si>
  <si>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</si>
  <si>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</si>
  <si>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</si>
  <si>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</si>
  <si>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</si>
  <si>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</si>
  <si>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</si>
  <si>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</si>
  <si>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</si>
  <si>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</si>
  <si>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</si>
  <si>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</si>
  <si>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</si>
  <si>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</si>
  <si>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</si>
  <si>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</si>
  <si>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</si>
  <si>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</si>
  <si>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</si>
  <si>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</si>
  <si>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</si>
  <si>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</si>
  <si>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</si>
  <si>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</si>
  <si>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</si>
  <si>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</si>
  <si>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</si>
  <si>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</si>
  <si>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</si>
  <si>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</si>
  <si>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</si>
  <si>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</si>
  <si>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</si>
  <si>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</si>
  <si>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</si>
  <si>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</si>
  <si>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</si>
  <si>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</si>
  <si>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</si>
  <si>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</si>
  <si>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</si>
  <si>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</si>
  <si>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</si>
  <si>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</si>
  <si>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</si>
  <si>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</si>
  <si>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</si>
  <si>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</si>
  <si>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</si>
  <si>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</si>
  <si>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</si>
  <si>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</si>
  <si>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</si>
  <si>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</si>
  <si>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</si>
  <si>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</si>
  <si>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</si>
  <si>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</si>
  <si>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</si>
  <si>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</si>
  <si>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</si>
  <si>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</si>
  <si>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</si>
  <si>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</si>
  <si>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</si>
  <si>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</si>
  <si>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</si>
  <si>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</si>
  <si>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</si>
  <si>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</si>
  <si>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</si>
  <si>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</si>
  <si>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</si>
  <si>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</si>
  <si>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</si>
  <si>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</si>
  <si>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</si>
  <si>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</si>
  <si>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</si>
  <si>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</si>
  <si>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</si>
  <si>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</si>
  <si>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</si>
  <si>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</si>
  <si>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</si>
  <si>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</si>
  <si>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</si>
  <si>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</si>
  <si>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</si>
  <si>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</si>
  <si>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</si>
  <si>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</si>
  <si>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</si>
  <si>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</si>
  <si>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</si>
  <si>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</si>
  <si>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</si>
  <si>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</si>
  <si>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</si>
  <si>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</si>
  <si>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</si>
  <si>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</si>
  <si>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</si>
  <si>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</si>
  <si>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</si>
  <si>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</si>
  <si>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</si>
  <si>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</si>
  <si>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</si>
  <si>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</si>
  <si>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</si>
  <si>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</si>
  <si>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</si>
  <si>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</si>
  <si>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</si>
  <si>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</si>
  <si>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</si>
  <si>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</si>
  <si>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</si>
  <si>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</si>
  <si>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</si>
  <si>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</si>
  <si>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</si>
  <si>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</si>
  <si>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</si>
  <si>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</si>
  <si>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</si>
  <si>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</si>
  <si>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</si>
  <si>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</si>
  <si>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</si>
  <si>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</si>
  <si>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</si>
  <si>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</si>
  <si>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</si>
  <si>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</si>
  <si>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</si>
  <si>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</si>
  <si>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</si>
  <si>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</si>
  <si>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</si>
  <si>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</si>
  <si>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</si>
  <si>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</si>
  <si>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</si>
  <si>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</si>
  <si>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</si>
  <si>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</si>
  <si>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</si>
  <si>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</si>
  <si>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</si>
  <si>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</si>
  <si>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</si>
  <si>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</si>
  <si>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</si>
  <si>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</si>
  <si>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</si>
  <si>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</si>
  <si>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</si>
  <si>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</si>
  <si>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</si>
  <si>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</si>
  <si>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</si>
  <si>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</si>
  <si>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</si>
  <si>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</si>
  <si>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</si>
  <si>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</si>
  <si>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</si>
  <si>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</si>
  <si>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</si>
  <si>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</si>
  <si>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</si>
  <si>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</si>
  <si>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</si>
  <si>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</si>
  <si>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</si>
  <si>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</si>
  <si>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</si>
  <si>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</si>
  <si>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</si>
  <si>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</si>
  <si>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</si>
  <si>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</si>
  <si>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</si>
  <si>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</si>
  <si>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</si>
  <si>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</si>
  <si>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</si>
  <si>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</si>
  <si>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</si>
  <si>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</si>
  <si>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</si>
  <si>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</si>
  <si>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</si>
  <si>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</si>
  <si>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</si>
  <si>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</si>
  <si>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</si>
  <si>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</si>
  <si>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</si>
  <si>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</si>
  <si>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</si>
  <si>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</si>
  <si>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</si>
  <si>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</si>
  <si>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</si>
  <si>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</si>
  <si>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</si>
  <si>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</si>
  <si>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</si>
  <si>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</si>
  <si>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</si>
  <si>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</si>
  <si>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</si>
  <si>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</si>
  <si>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</si>
  <si>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</si>
  <si>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</si>
  <si>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</si>
  <si>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</si>
  <si>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</si>
  <si>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</si>
  <si>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</si>
  <si>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</si>
  <si>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</si>
  <si>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</si>
  <si>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</si>
  <si>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</si>
  <si>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</si>
  <si>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</si>
  <si>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</si>
  <si>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</si>
  <si>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</si>
  <si>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</si>
  <si>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</si>
  <si>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</si>
  <si>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</si>
  <si>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</si>
  <si>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</si>
  <si>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</si>
  <si>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</si>
  <si>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</si>
  <si>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</si>
  <si>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</si>
  <si>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</si>
  <si>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</si>
  <si>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</si>
  <si>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</si>
  <si>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</si>
  <si>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</si>
  <si>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</si>
  <si>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</si>
  <si>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</si>
  <si>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</si>
  <si>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</si>
  <si>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</si>
  <si>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</si>
  <si>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</si>
  <si>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</si>
  <si>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</si>
  <si>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</si>
  <si>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</si>
  <si>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</si>
  <si>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</si>
  <si>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</si>
  <si>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</si>
  <si>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</si>
  <si>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</si>
  <si>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</si>
  <si>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</si>
  <si>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</si>
  <si>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</si>
  <si>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</si>
  <si>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</si>
  <si>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</si>
  <si>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</si>
  <si>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</si>
  <si>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</si>
  <si>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</si>
  <si>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</si>
  <si>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</si>
  <si>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</si>
  <si>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</si>
  <si>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</si>
  <si>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</si>
  <si>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</si>
  <si>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</si>
  <si>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</si>
  <si>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</si>
  <si>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</si>
  <si>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</si>
  <si>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</si>
  <si>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</si>
  <si>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</si>
  <si>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</si>
  <si>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</si>
  <si>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</si>
  <si>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</si>
  <si>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</si>
  <si>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</si>
  <si>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</si>
  <si>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</si>
  <si>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</si>
  <si>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</si>
  <si>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</si>
  <si>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</si>
  <si>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</si>
  <si>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</si>
  <si>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</si>
  <si>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</si>
  <si>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</si>
  <si>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</si>
  <si>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</si>
  <si>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</si>
  <si>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</si>
  <si>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</si>
  <si>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</si>
  <si>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</si>
  <si>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</si>
  <si>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</si>
  <si>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</si>
  <si>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</si>
  <si>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</si>
  <si>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</si>
  <si>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</si>
  <si>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</si>
  <si>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</si>
  <si>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</si>
  <si>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</si>
  <si>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</si>
  <si>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</si>
  <si>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</si>
  <si>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</si>
  <si>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</si>
  <si>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</si>
  <si>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</si>
  <si>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</si>
  <si>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</si>
  <si>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</si>
  <si>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</si>
  <si>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</si>
  <si>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</si>
  <si>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</si>
  <si>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</si>
  <si>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</si>
  <si>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</si>
  <si>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</si>
  <si>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</si>
  <si>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</si>
  <si>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</si>
  <si>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</si>
  <si>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</si>
  <si>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</si>
  <si>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</si>
  <si>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</si>
  <si>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</si>
  <si>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</si>
  <si>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</si>
  <si>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</si>
  <si>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</si>
  <si>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</si>
  <si>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</si>
  <si>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</si>
  <si>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</si>
  <si>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</si>
  <si>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</si>
  <si>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</si>
  <si>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</si>
  <si>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</si>
  <si>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</si>
  <si>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</si>
  <si>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</si>
  <si>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</si>
  <si>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</si>
  <si>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</si>
  <si>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</si>
  <si>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</si>
  <si>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</si>
  <si>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</si>
  <si>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</si>
  <si>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</si>
  <si>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</si>
  <si>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</si>
  <si>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</si>
  <si>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</si>
  <si>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</si>
  <si>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</si>
  <si>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</si>
  <si>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</si>
  <si>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</si>
  <si>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</si>
  <si>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</si>
  <si>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</si>
  <si>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</si>
  <si>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</si>
  <si>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</si>
  <si>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</si>
  <si>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</si>
  <si>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</si>
  <si>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</si>
  <si>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</si>
  <si>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</si>
  <si>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</si>
  <si>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</si>
  <si>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</si>
  <si>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</si>
  <si>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</si>
  <si>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</si>
  <si>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</si>
  <si>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</si>
  <si>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</si>
  <si>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</si>
  <si>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</si>
  <si>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</si>
  <si>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</si>
  <si>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</si>
  <si>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</si>
  <si>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</si>
  <si>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</si>
  <si>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</si>
  <si>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</si>
  <si>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</si>
  <si>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</si>
  <si>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</si>
  <si>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</si>
  <si>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</si>
  <si>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</si>
  <si>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</si>
  <si>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</si>
  <si>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</si>
  <si>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</si>
  <si>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</si>
  <si>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</si>
  <si>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</si>
  <si>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</si>
  <si>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</si>
  <si>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</si>
  <si>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</si>
  <si>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</si>
  <si>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</si>
  <si>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</si>
  <si>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</si>
  <si>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</si>
  <si>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</si>
  <si>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</si>
  <si>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</si>
  <si>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</si>
  <si>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</si>
  <si>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</si>
  <si>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</si>
  <si>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</si>
  <si>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</si>
  <si>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</si>
  <si>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</si>
  <si>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</si>
  <si>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</si>
  <si>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</si>
  <si>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</si>
  <si>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</si>
  <si>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</si>
  <si>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</si>
  <si>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</si>
  <si>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</si>
  <si>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</si>
  <si>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</si>
  <si>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</si>
  <si>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</si>
  <si>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</si>
  <si>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</si>
  <si>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</si>
  <si>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</si>
  <si>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</si>
  <si>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</si>
  <si>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</si>
  <si>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</si>
  <si>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</si>
  <si>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</si>
  <si>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</si>
  <si>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</si>
  <si>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</si>
  <si>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</si>
  <si>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</si>
  <si>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</si>
  <si>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</si>
  <si>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</si>
  <si>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</si>
  <si>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</si>
  <si>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</si>
  <si>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</si>
  <si>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</si>
  <si>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</si>
  <si>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</si>
  <si>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</si>
  <si>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</si>
  <si>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</si>
  <si>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</si>
  <si>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</si>
  <si>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</si>
  <si>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</si>
  <si>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</si>
  <si>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</si>
  <si>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</si>
  <si>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</si>
  <si>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</si>
  <si>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</si>
  <si>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</si>
  <si>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</si>
  <si>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</si>
  <si>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</si>
  <si>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</si>
  <si>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</si>
  <si>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</si>
  <si>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</si>
  <si>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</si>
  <si>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</si>
  <si>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</si>
  <si>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</si>
  <si>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</si>
  <si>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</si>
  <si>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</si>
  <si>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</si>
  <si>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</si>
  <si>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</si>
  <si>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</si>
  <si>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</si>
  <si>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</si>
  <si>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</si>
  <si>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</si>
  <si>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</si>
  <si>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</si>
  <si>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</si>
  <si>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</si>
  <si>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</si>
  <si>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</si>
  <si>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</si>
  <si>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</si>
  <si>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</si>
  <si>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</si>
  <si>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</si>
  <si>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</si>
  <si>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</si>
  <si>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</si>
  <si>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</si>
  <si>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</si>
  <si>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</si>
  <si>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</si>
  <si>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</si>
  <si>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</si>
  <si>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</si>
  <si>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</si>
  <si>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</si>
  <si>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</si>
  <si>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</si>
  <si>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</si>
  <si>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</si>
  <si>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</si>
  <si>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</si>
  <si>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</si>
  <si>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</si>
  <si>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</si>
  <si>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</si>
  <si>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</si>
  <si>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</si>
  <si>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</si>
  <si>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</si>
  <si>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</si>
  <si>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</si>
  <si>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</si>
  <si>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</si>
  <si>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</si>
  <si>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</si>
  <si>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</si>
  <si>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</si>
  <si>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</si>
  <si>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</si>
  <si>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</si>
  <si>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</si>
  <si>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</si>
  <si>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</si>
  <si>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</si>
  <si>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</si>
  <si>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</si>
  <si>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</si>
  <si>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</si>
  <si>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</si>
  <si>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</si>
  <si>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</si>
  <si>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</si>
  <si>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</si>
  <si>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</si>
  <si>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</si>
  <si>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</si>
  <si>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</si>
  <si>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</si>
  <si>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</si>
  <si>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</si>
  <si>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</si>
  <si>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</si>
  <si>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</si>
  <si>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</si>
  <si>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</si>
  <si>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</si>
  <si>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</si>
  <si>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</si>
  <si>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</si>
  <si>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</si>
  <si>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</si>
  <si>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</si>
  <si>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</si>
  <si>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</si>
  <si>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</si>
  <si>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</si>
  <si>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</si>
  <si>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</si>
  <si>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</si>
  <si>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</si>
  <si>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</si>
  <si>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</si>
  <si>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</si>
  <si>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</si>
  <si>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</si>
  <si>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</si>
  <si>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</si>
  <si>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</si>
  <si>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</si>
  <si>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</si>
  <si>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</si>
  <si>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</si>
  <si>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</si>
  <si>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</si>
  <si>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</si>
  <si>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</si>
  <si>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</si>
  <si>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</si>
  <si>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</si>
  <si>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</si>
  <si>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</si>
  <si>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</si>
  <si>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</si>
  <si>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</si>
  <si>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</si>
  <si>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</si>
  <si>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</si>
  <si>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</si>
  <si>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</si>
  <si>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</si>
  <si>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</si>
  <si>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</si>
  <si>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</si>
  <si>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</si>
  <si>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</si>
  <si>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</si>
  <si>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</si>
  <si>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</si>
  <si>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</si>
  <si>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</si>
  <si>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</si>
  <si>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</si>
  <si>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</si>
  <si>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</si>
  <si>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</si>
  <si>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</si>
  <si>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</si>
  <si>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</si>
  <si>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</si>
  <si>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</si>
  <si>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</si>
  <si>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</si>
  <si>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</si>
  <si>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</si>
  <si>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</si>
  <si>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</si>
  <si>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</si>
  <si>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</si>
  <si>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</si>
  <si>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</si>
  <si>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</si>
  <si>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</si>
  <si>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</si>
  <si>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</si>
  <si>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</si>
  <si>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</si>
  <si>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</si>
  <si>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</si>
  <si>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</si>
  <si>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</si>
  <si>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</si>
  <si>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</si>
  <si>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</si>
  <si>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</si>
  <si>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</si>
  <si>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</si>
  <si>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</si>
  <si>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</si>
  <si>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</si>
  <si>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</si>
  <si>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</si>
  <si>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</si>
  <si>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</si>
  <si>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</si>
  <si>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</si>
  <si>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</si>
  <si>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</si>
  <si>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</si>
  <si>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</si>
  <si>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</si>
  <si>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</si>
  <si>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</si>
  <si>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</si>
  <si>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</si>
  <si>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</si>
  <si>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</si>
  <si>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</si>
  <si>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</si>
  <si>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</si>
  <si>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</si>
  <si>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</si>
  <si>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</si>
  <si>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</si>
  <si>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</si>
  <si>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</si>
  <si>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</si>
  <si>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</si>
  <si>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</si>
  <si>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</si>
  <si>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</si>
  <si>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</si>
  <si>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</si>
  <si>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</si>
  <si>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</si>
  <si>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</si>
  <si>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</si>
  <si>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</si>
  <si>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</si>
  <si>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</si>
  <si>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</si>
  <si>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</si>
  <si>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</si>
  <si>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</si>
  <si>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</si>
  <si>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</si>
  <si>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</si>
  <si>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</si>
  <si>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</si>
  <si>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</si>
  <si>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</si>
  <si>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</si>
  <si>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</si>
  <si>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</si>
  <si>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</si>
  <si>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</si>
  <si>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</si>
  <si>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</si>
  <si>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</si>
  <si>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</si>
  <si>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</si>
  <si>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</si>
  <si>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</si>
  <si>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</si>
  <si>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</si>
  <si>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</si>
  <si>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</si>
  <si>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</si>
  <si>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</si>
  <si>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</si>
  <si>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</si>
  <si>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</si>
  <si>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</si>
  <si>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</si>
  <si>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</si>
  <si>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</si>
  <si>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</si>
  <si>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</si>
  <si>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</si>
  <si>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</si>
  <si>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</si>
  <si>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</si>
  <si>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</si>
  <si>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</si>
  <si>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</si>
  <si>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</si>
  <si>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</si>
  <si>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</si>
  <si>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</si>
  <si>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</si>
  <si>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</si>
  <si>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</si>
  <si>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</si>
  <si>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</si>
  <si>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</si>
  <si>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</si>
  <si>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</si>
  <si>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</si>
  <si>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</si>
  <si>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</si>
  <si>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</si>
  <si>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</si>
  <si>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</si>
  <si>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</si>
  <si>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</si>
  <si>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</si>
  <si>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</si>
  <si>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</si>
  <si>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</si>
  <si>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</si>
  <si>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</si>
  <si>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</si>
  <si>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</si>
  <si>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</si>
  <si>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</si>
  <si>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</si>
  <si>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</si>
  <si>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</si>
  <si>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</si>
  <si>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</si>
  <si>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</si>
  <si>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</si>
  <si>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</si>
  <si>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</si>
  <si>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</si>
  <si>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</si>
  <si>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</si>
  <si>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</si>
  <si>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</si>
  <si>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</si>
  <si>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</si>
  <si>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</si>
  <si>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</si>
  <si>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</si>
  <si>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</si>
  <si>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</si>
  <si>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</si>
  <si>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</si>
  <si>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</si>
  <si>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</si>
  <si>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</si>
  <si>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</si>
  <si>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</si>
  <si>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</si>
  <si>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</si>
  <si>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</si>
  <si>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</si>
  <si>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</si>
  <si>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</si>
  <si>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</si>
  <si>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</si>
  <si>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</si>
  <si>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</si>
  <si>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</si>
  <si>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</si>
  <si>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</si>
  <si>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</si>
  <si>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</si>
  <si>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</si>
  <si>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</si>
  <si>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</si>
  <si>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</si>
  <si>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</si>
  <si>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</si>
  <si>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</si>
  <si>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</si>
  <si>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</si>
  <si>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</si>
  <si>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</si>
  <si>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</si>
  <si>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</si>
  <si>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</si>
  <si>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</si>
  <si>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</si>
  <si>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</si>
  <si>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</si>
  <si>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</si>
  <si>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</si>
  <si>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</si>
  <si>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</si>
  <si>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</si>
  <si>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</si>
  <si>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</si>
  <si>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</si>
  <si>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</si>
  <si>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</si>
  <si>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</si>
  <si>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</si>
  <si>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</si>
  <si>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</si>
  <si>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</si>
  <si>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</si>
  <si>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</si>
  <si>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</si>
  <si>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</si>
  <si>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</si>
  <si>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</si>
  <si>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</si>
  <si>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</si>
  <si>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</si>
  <si>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</si>
  <si>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</si>
  <si>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</si>
  <si>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</si>
  <si>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</si>
  <si>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</si>
  <si>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</si>
  <si>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</si>
  <si>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</si>
  <si>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</si>
  <si>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</si>
  <si>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</si>
  <si>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</si>
  <si>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</si>
  <si>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</si>
  <si>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</si>
  <si>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</si>
  <si>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</si>
  <si>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</si>
  <si>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</si>
  <si>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</si>
  <si>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</si>
  <si>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</si>
  <si>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</si>
  <si>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</si>
  <si>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</si>
  <si>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</si>
  <si>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</si>
  <si>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</si>
  <si>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</si>
  <si>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</si>
  <si>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</si>
  <si>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</si>
  <si>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</si>
  <si>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</si>
  <si>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</si>
  <si>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</si>
  <si>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</si>
  <si>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</si>
  <si>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</si>
  <si>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</si>
  <si>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</si>
  <si>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</si>
  <si>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</si>
  <si>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</si>
  <si>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</si>
  <si>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</si>
  <si>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</si>
  <si>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</si>
  <si>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</si>
  <si>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</si>
  <si>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</si>
  <si>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</si>
  <si>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</si>
  <si>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</si>
  <si>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</si>
  <si>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</si>
  <si>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</si>
  <si>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</si>
  <si>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</si>
  <si>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</si>
  <si>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</si>
  <si>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</si>
  <si>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</si>
  <si>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</si>
  <si>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</si>
  <si>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</si>
  <si>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</si>
  <si>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</si>
  <si>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</si>
  <si>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</si>
  <si>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</si>
  <si>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</si>
  <si>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</si>
  <si>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</si>
  <si>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</si>
  <si>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</si>
  <si>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</si>
  <si>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</si>
  <si>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</si>
  <si>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</si>
  <si>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</si>
  <si>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</si>
  <si>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</si>
  <si>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</si>
  <si>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</si>
  <si>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</si>
  <si>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</si>
  <si>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</si>
  <si>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</si>
  <si>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</si>
  <si>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</si>
  <si>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</si>
  <si>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</si>
  <si>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</si>
  <si>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</si>
  <si>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</si>
  <si>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</si>
  <si>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</si>
  <si>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</si>
  <si>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</si>
  <si>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</si>
  <si>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</si>
  <si>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</si>
  <si>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</si>
  <si>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</si>
  <si>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</si>
  <si>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</si>
  <si>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</si>
  <si>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</si>
  <si>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</si>
  <si>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</si>
  <si>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</si>
  <si>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</si>
  <si>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</si>
  <si>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</si>
  <si>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</si>
  <si>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</si>
  <si>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</si>
  <si>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</si>
  <si>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</si>
  <si>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</si>
  <si>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</si>
  <si>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</si>
  <si>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</si>
  <si>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</si>
  <si>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</si>
  <si>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</si>
  <si>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</si>
  <si>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</si>
  <si>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</si>
  <si>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</si>
  <si>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</si>
  <si>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</si>
  <si>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</si>
  <si>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</si>
  <si>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</si>
  <si>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</si>
  <si>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</si>
  <si>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</si>
  <si>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</si>
  <si>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</si>
  <si>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</si>
  <si>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</si>
  <si>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</si>
  <si>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</si>
  <si>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</si>
  <si>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</si>
  <si>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</si>
  <si>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</si>
  <si>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</si>
  <si>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</si>
  <si>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</si>
  <si>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</si>
  <si>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</si>
  <si>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</si>
  <si>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</si>
  <si>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</si>
  <si>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</si>
  <si>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</si>
  <si>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</si>
  <si>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</si>
  <si>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</si>
  <si>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</si>
  <si>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</si>
  <si>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</si>
  <si>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</si>
  <si>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</si>
  <si>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</si>
  <si>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</si>
  <si>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</si>
  <si>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</si>
  <si>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</si>
  <si>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</si>
  <si>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</si>
  <si>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</si>
  <si>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</si>
  <si>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</si>
  <si>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</si>
  <si>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</si>
  <si>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</si>
  <si>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</si>
  <si>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</si>
  <si>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</si>
  <si>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</si>
  <si>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</si>
  <si>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</si>
  <si>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</si>
  <si>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</si>
  <si>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</si>
  <si>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</si>
  <si>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</si>
  <si>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</si>
  <si>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</si>
  <si>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</si>
  <si>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</si>
  <si>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</si>
  <si>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</si>
  <si>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</si>
  <si>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</si>
  <si>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</si>
  <si>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</si>
  <si>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</si>
  <si>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</si>
  <si>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</si>
  <si>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</si>
  <si>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</si>
  <si>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</si>
  <si>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</si>
  <si>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</si>
  <si>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</si>
  <si>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</si>
  <si>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</si>
  <si>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</si>
  <si>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</si>
  <si>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</si>
  <si>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</si>
  <si>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</si>
  <si>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</si>
  <si>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</si>
  <si>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</si>
  <si>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</si>
  <si>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</si>
  <si>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</si>
  <si>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</si>
  <si>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</si>
  <si>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</si>
  <si>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</si>
  <si>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</si>
  <si>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</si>
  <si>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</si>
  <si>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</si>
  <si>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</si>
  <si>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</si>
  <si>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</si>
  <si>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</si>
  <si>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</si>
  <si>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</si>
  <si>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</si>
  <si>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</si>
  <si>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</si>
  <si>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</si>
  <si>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</si>
  <si>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</si>
  <si>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</si>
  <si>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</si>
  <si>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</si>
  <si>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</si>
  <si>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</si>
  <si>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</si>
  <si>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</si>
  <si>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</si>
  <si>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</si>
  <si>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</si>
  <si>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</si>
  <si>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</si>
  <si>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</si>
  <si>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</si>
  <si>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</si>
  <si>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</si>
  <si>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</si>
  <si>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</si>
  <si>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</si>
  <si>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</si>
  <si>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</si>
  <si>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</si>
  <si>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</si>
  <si>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</si>
  <si>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</si>
  <si>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</si>
  <si>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</si>
  <si>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</si>
  <si>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</si>
  <si>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</si>
  <si>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</si>
  <si>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</si>
  <si>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</si>
  <si>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</si>
  <si>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</si>
  <si>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</si>
  <si>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</si>
  <si>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</si>
  <si>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</si>
  <si>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</si>
  <si>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</si>
  <si>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</si>
  <si>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</si>
  <si>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</si>
  <si>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</si>
  <si>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</si>
  <si>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</si>
  <si>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</si>
  <si>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</si>
  <si>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</si>
  <si>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</si>
  <si>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</si>
  <si>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</si>
  <si>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</si>
  <si>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</si>
  <si>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</si>
  <si>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</si>
  <si>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</si>
  <si>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</si>
  <si>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</si>
  <si>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</si>
  <si>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</si>
  <si>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</si>
  <si>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</si>
  <si>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</si>
  <si>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</si>
  <si>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</si>
  <si>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</si>
  <si>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</si>
  <si>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</si>
  <si>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</si>
  <si>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</si>
  <si>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</si>
  <si>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</si>
  <si>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</si>
  <si>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</si>
  <si>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</si>
  <si>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</si>
  <si>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</si>
  <si>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</si>
  <si>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</si>
  <si>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</si>
  <si>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</si>
  <si>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</si>
  <si>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</si>
  <si>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</si>
  <si>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</si>
  <si>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</si>
  <si>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</si>
  <si>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</si>
  <si>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</si>
  <si>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</si>
  <si>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</si>
  <si>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</si>
  <si>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</si>
  <si>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</si>
  <si>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</si>
  <si>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</si>
  <si>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</si>
  <si>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</si>
  <si>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</si>
  <si>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</si>
  <si>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</si>
  <si>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</si>
  <si>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</si>
  <si>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</si>
  <si>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</si>
  <si>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</si>
  <si>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</si>
  <si>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</si>
  <si>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</si>
  <si>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</si>
  <si>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</si>
  <si>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</si>
  <si>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</si>
  <si>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</si>
  <si>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</si>
  <si>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</si>
  <si>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</si>
  <si>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</si>
  <si>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</si>
  <si>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</si>
  <si>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</si>
  <si>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</si>
  <si>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</si>
  <si>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</si>
  <si>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</si>
  <si>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</si>
  <si>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</si>
  <si>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</si>
  <si>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</si>
  <si>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</si>
  <si>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</si>
  <si>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</si>
  <si>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</si>
  <si>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</si>
  <si>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</si>
  <si>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</si>
  <si>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</si>
  <si>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</si>
  <si>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</si>
  <si>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</si>
  <si>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</si>
  <si>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</si>
  <si>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</si>
  <si>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</si>
  <si>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</si>
  <si>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</si>
  <si>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</si>
  <si>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</si>
  <si>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</si>
  <si>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</si>
  <si>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</si>
  <si>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</si>
  <si>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</si>
  <si>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</si>
  <si>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</si>
  <si>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</si>
  <si>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</si>
  <si>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</si>
  <si>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</si>
  <si>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</si>
  <si>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</si>
  <si>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</si>
  <si>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</si>
  <si>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</si>
  <si>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</si>
  <si>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</si>
  <si>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</si>
  <si>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</si>
  <si>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</si>
  <si>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</si>
  <si>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</si>
  <si>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</si>
  <si>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</si>
  <si>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</si>
  <si>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</si>
  <si>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</si>
  <si>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</si>
  <si>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</si>
  <si>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</si>
  <si>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</si>
  <si>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</si>
  <si>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</si>
  <si>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</si>
  <si>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</si>
  <si>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</si>
  <si>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</si>
  <si>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</si>
  <si>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</si>
  <si>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</si>
  <si>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</si>
  <si>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</si>
  <si>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</si>
  <si>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</si>
  <si>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</si>
  <si>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</si>
  <si>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</si>
  <si>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</si>
  <si>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</si>
  <si>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</si>
  <si>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</si>
  <si>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</si>
  <si>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</si>
  <si>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</si>
  <si>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</si>
  <si>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</si>
  <si>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</si>
  <si>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</si>
  <si>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</si>
  <si>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</si>
  <si>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</si>
  <si>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</si>
  <si>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</si>
  <si>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</si>
  <si>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</si>
  <si>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</si>
  <si>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</si>
  <si>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</si>
  <si>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</si>
  <si>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</si>
  <si>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</si>
  <si>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</si>
  <si>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</si>
  <si>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</si>
  <si>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</si>
  <si>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</si>
  <si>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</si>
  <si>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</si>
  <si>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</si>
  <si>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</si>
  <si>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</si>
  <si>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</si>
  <si>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</si>
  <si>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</si>
  <si>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</si>
  <si>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</si>
  <si>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</si>
  <si>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</si>
  <si>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</si>
  <si>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</si>
  <si>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</si>
  <si>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</si>
  <si>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</si>
  <si>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</si>
  <si>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</si>
  <si>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</si>
  <si>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</si>
  <si>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</si>
  <si>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</si>
  <si>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</si>
  <si>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</si>
  <si>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</si>
  <si>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</si>
  <si>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</si>
  <si>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</si>
  <si>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</si>
  <si>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</si>
  <si>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</si>
  <si>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</si>
  <si>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</si>
  <si>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</si>
  <si>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</si>
  <si>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</si>
  <si>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</si>
  <si>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</si>
  <si>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</si>
  <si>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</si>
  <si>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</si>
  <si>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</si>
  <si>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</si>
  <si>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</si>
  <si>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</si>
  <si>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</si>
  <si>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</si>
  <si>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</si>
  <si>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</si>
  <si>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</si>
  <si>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</si>
  <si>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</si>
  <si>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</si>
  <si>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</si>
  <si>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</si>
  <si>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</si>
  <si>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</si>
  <si>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</si>
  <si>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</si>
  <si>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</si>
  <si>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</si>
  <si>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</si>
  <si>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</si>
  <si>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</si>
  <si>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</si>
  <si>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</si>
  <si>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</si>
  <si>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</si>
  <si>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</si>
  <si>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</si>
  <si>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</si>
  <si>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</si>
  <si>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</si>
  <si>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</si>
  <si>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</si>
  <si>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</si>
  <si>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</si>
  <si>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</si>
  <si>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</si>
  <si>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</si>
  <si>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</si>
  <si>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</si>
  <si>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</si>
  <si>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</si>
  <si>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</si>
  <si>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</si>
  <si>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</si>
  <si>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</si>
  <si>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</si>
  <si>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</si>
  <si>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</si>
  <si>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</si>
  <si>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</si>
  <si>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</si>
  <si>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</si>
  <si>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</si>
  <si>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</si>
  <si>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</si>
  <si>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</si>
  <si>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</si>
  <si>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</si>
  <si>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</si>
  <si>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</si>
  <si>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</si>
  <si>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</si>
  <si>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</si>
  <si>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</si>
  <si>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</si>
  <si>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</si>
  <si>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</si>
  <si>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</si>
  <si>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</si>
  <si>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</si>
  <si>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</si>
  <si>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</si>
  <si>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</si>
  <si>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</si>
  <si>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</si>
  <si>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</si>
  <si>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</si>
  <si>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</si>
  <si>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</si>
  <si>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</si>
  <si>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</si>
  <si>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</si>
  <si>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</si>
  <si>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</si>
  <si>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</si>
  <si>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</si>
  <si>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</si>
  <si>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</si>
  <si>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</si>
  <si>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</si>
  <si>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</si>
  <si>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</si>
  <si>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</si>
  <si>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</si>
  <si>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</si>
  <si>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</si>
  <si>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</si>
  <si>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</si>
  <si>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</si>
  <si>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</si>
  <si>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</si>
  <si>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</si>
  <si>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</si>
  <si>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</si>
  <si>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</si>
  <si>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</si>
  <si>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</si>
  <si>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</si>
  <si>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</si>
  <si>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</si>
  <si>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</si>
  <si>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</si>
  <si>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</si>
  <si>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</si>
  <si>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</si>
  <si>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</si>
  <si>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</si>
  <si>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</si>
  <si>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</si>
  <si>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</si>
  <si>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</si>
  <si>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</si>
  <si>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</si>
  <si>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</si>
  <si>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</si>
  <si>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</si>
  <si>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</si>
  <si>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</si>
  <si>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</si>
  <si>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</si>
  <si>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</si>
  <si>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</si>
  <si>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</si>
  <si>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</si>
  <si>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</si>
  <si>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</si>
  <si>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</si>
  <si>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</si>
  <si>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</si>
  <si>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</si>
  <si>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</si>
  <si>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</si>
  <si>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</si>
  <si>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</si>
  <si>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</si>
  <si>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</si>
  <si>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</si>
  <si>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</si>
  <si>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</si>
  <si>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</si>
  <si>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</si>
  <si>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</si>
  <si>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</si>
  <si>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</si>
  <si>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</si>
  <si>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</si>
  <si>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</si>
  <si>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</si>
  <si>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</si>
  <si>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</si>
  <si>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</si>
  <si>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</si>
  <si>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</si>
  <si>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</si>
  <si>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</si>
  <si>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</si>
  <si>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</si>
  <si>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</si>
  <si>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</si>
  <si>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</si>
  <si>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</si>
  <si>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</si>
  <si>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</si>
  <si>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</si>
  <si>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</si>
  <si>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</si>
  <si>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</si>
  <si>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</si>
  <si>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</si>
  <si>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</si>
  <si>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</si>
  <si>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</si>
  <si>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</si>
  <si>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</si>
  <si>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</si>
  <si>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</si>
  <si>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</si>
  <si>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</si>
  <si>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</si>
  <si>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</si>
  <si>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</si>
  <si>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</si>
  <si>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</si>
  <si>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</si>
  <si>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</si>
  <si>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</si>
  <si>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</si>
  <si>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</si>
  <si>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</si>
  <si>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</si>
  <si>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</si>
  <si>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</si>
  <si>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</si>
  <si>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</si>
  <si>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</si>
  <si>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</si>
  <si>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</si>
  <si>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</si>
  <si>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</si>
  <si>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</si>
  <si>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</si>
  <si>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</si>
  <si>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</si>
  <si>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</si>
  <si>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</si>
  <si>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</si>
  <si>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</si>
  <si>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</si>
  <si>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</si>
  <si>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</si>
  <si>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</si>
  <si>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</si>
  <si>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</si>
  <si>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</si>
  <si>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</si>
  <si>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</si>
  <si>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</si>
  <si>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</si>
  <si>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</si>
  <si>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</si>
  <si>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</si>
  <si>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</si>
  <si>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</si>
  <si>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</si>
  <si>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</si>
  <si>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</si>
  <si>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</si>
  <si>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</si>
  <si>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</si>
  <si>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</si>
  <si>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</si>
  <si>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</si>
  <si>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</si>
  <si>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</si>
  <si>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</si>
  <si>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</si>
  <si>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</si>
  <si>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</si>
  <si>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</si>
  <si>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</si>
  <si>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</si>
  <si>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</si>
  <si>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</si>
  <si>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</si>
  <si>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</si>
  <si>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</si>
  <si>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</si>
  <si>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</si>
  <si>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</si>
  <si>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</si>
  <si>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</si>
  <si>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</si>
  <si>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</si>
  <si>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</si>
  <si>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</si>
  <si>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</si>
  <si>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</si>
  <si>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</si>
  <si>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</si>
  <si>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</si>
  <si>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</si>
  <si>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</si>
  <si>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</si>
  <si>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</si>
  <si>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</si>
  <si>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</si>
  <si>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</si>
  <si>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</si>
  <si>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</si>
  <si>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</si>
  <si>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</si>
  <si>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</si>
  <si>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</si>
  <si>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</si>
  <si>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</si>
  <si>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</si>
  <si>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</si>
  <si>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</si>
  <si>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</si>
  <si>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</si>
  <si>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</si>
  <si>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</si>
  <si>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</si>
  <si>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</si>
  <si>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</si>
  <si>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</si>
  <si>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</si>
  <si>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</si>
  <si>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</si>
  <si>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</si>
  <si>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</si>
  <si>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</si>
  <si>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</si>
  <si>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</si>
  <si>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</si>
  <si>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</si>
  <si>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</si>
  <si>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</si>
  <si>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</si>
  <si>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</si>
  <si>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</si>
  <si>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</si>
  <si>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</si>
  <si>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</si>
  <si>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</si>
  <si>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</si>
  <si>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</si>
  <si>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</si>
  <si>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</si>
  <si>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</si>
  <si>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</si>
  <si>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</si>
  <si>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</si>
  <si>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</si>
  <si>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</si>
  <si>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</si>
  <si>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</si>
  <si>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</si>
  <si>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</si>
  <si>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</si>
  <si>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</si>
  <si>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</si>
  <si>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</si>
  <si>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</si>
  <si>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</si>
  <si>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</si>
  <si>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</si>
  <si>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</si>
  <si>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</si>
  <si>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</si>
  <si>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</si>
  <si>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</si>
  <si>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</si>
  <si>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</si>
  <si>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</si>
  <si>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</si>
  <si>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</si>
  <si>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</si>
  <si>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</si>
  <si>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</si>
  <si>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</si>
  <si>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</si>
  <si>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</si>
  <si>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</si>
  <si>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</si>
  <si>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</si>
  <si>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</si>
  <si>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</si>
  <si>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</si>
  <si>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</si>
  <si>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</si>
  <si>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</si>
  <si>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</si>
  <si>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</si>
  <si>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</si>
  <si>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</si>
  <si>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</si>
  <si>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</si>
  <si>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</si>
  <si>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</si>
  <si>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</si>
  <si>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</si>
  <si>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</si>
  <si>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</si>
  <si>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</si>
  <si>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</si>
  <si>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</si>
  <si>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</si>
  <si>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</si>
  <si>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</si>
  <si>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</si>
  <si>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</si>
  <si>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</si>
  <si>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</si>
  <si>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</si>
  <si>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</si>
  <si>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</si>
  <si>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</si>
  <si>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</si>
  <si>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</si>
  <si>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</si>
  <si>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</si>
  <si>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</si>
  <si>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</si>
  <si>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</si>
  <si>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</si>
  <si>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</si>
  <si>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</si>
  <si>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</si>
  <si>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</si>
  <si>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</si>
  <si>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</si>
  <si>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</si>
  <si>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</si>
  <si>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</si>
  <si>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</si>
  <si>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</si>
  <si>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</si>
  <si>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</si>
  <si>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</si>
  <si>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</si>
  <si>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</si>
  <si>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</si>
  <si>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</si>
  <si>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</si>
  <si>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</si>
  <si>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</si>
  <si>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</si>
  <si>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</si>
  <si>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</si>
  <si>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</si>
  <si>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</si>
  <si>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</si>
  <si>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</si>
  <si>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</si>
  <si>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</si>
  <si>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</si>
  <si>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</si>
  <si>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</si>
  <si>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</si>
  <si>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</si>
  <si>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</si>
  <si>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</si>
  <si>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</si>
  <si>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</si>
  <si>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</si>
  <si>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</si>
  <si>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</si>
  <si>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</si>
  <si>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</si>
  <si>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</si>
  <si>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</si>
  <si>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</si>
  <si>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</si>
  <si>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</si>
  <si>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</si>
  <si>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</si>
  <si>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</si>
  <si>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</si>
  <si>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</si>
  <si>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</si>
  <si>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</si>
  <si>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</si>
  <si>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</si>
  <si>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</si>
  <si>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</si>
  <si>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</si>
  <si>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</si>
  <si>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</si>
  <si>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</si>
  <si>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</si>
  <si>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</si>
  <si>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</si>
  <si>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</si>
  <si>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</si>
  <si>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</si>
  <si>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</si>
  <si>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</si>
  <si>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</si>
  <si>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</si>
  <si>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</si>
  <si>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</si>
  <si>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</si>
  <si>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</si>
  <si>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</si>
  <si>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</si>
  <si>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</si>
  <si>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</si>
  <si>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</si>
  <si>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</si>
  <si>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</si>
  <si>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</si>
  <si>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</si>
  <si>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</si>
  <si>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</si>
  <si>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</si>
  <si>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</si>
  <si>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</si>
  <si>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</si>
  <si>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</si>
  <si>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</si>
  <si>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</si>
  <si>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</si>
  <si>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</si>
  <si>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</si>
  <si>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</si>
  <si>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</si>
  <si>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</si>
  <si>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</si>
  <si>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</si>
  <si>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</si>
  <si>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</si>
  <si>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</si>
  <si>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</si>
  <si>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</si>
  <si>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</si>
  <si>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</si>
  <si>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</si>
  <si>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</si>
  <si>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</si>
  <si>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</si>
  <si>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</si>
  <si>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</si>
  <si>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</si>
  <si>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</si>
  <si>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</si>
  <si>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</si>
  <si>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</si>
  <si>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</si>
  <si>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</si>
  <si>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</si>
  <si>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</si>
  <si>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</si>
  <si>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</si>
  <si>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</si>
  <si>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</si>
  <si>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</si>
  <si>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</si>
  <si>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</si>
  <si>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</si>
  <si>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</si>
  <si>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</si>
  <si>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</si>
  <si>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</si>
  <si>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</si>
  <si>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</si>
  <si>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</si>
  <si>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</si>
  <si>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</si>
  <si>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</si>
  <si>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</si>
  <si>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</si>
  <si>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</si>
  <si>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</si>
  <si>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</si>
  <si>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</si>
  <si>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</si>
  <si>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</si>
  <si>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</si>
  <si>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</si>
  <si>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</si>
  <si>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</si>
  <si>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</si>
  <si>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</si>
  <si>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</si>
  <si>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</si>
  <si>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</si>
  <si>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</si>
  <si>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</si>
  <si>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</si>
  <si>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</si>
  <si>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</si>
  <si>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</si>
  <si>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</si>
  <si>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</si>
  <si>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</si>
  <si>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</si>
  <si>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</si>
  <si>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</si>
  <si>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</si>
  <si>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</si>
  <si>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</si>
  <si>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</si>
  <si>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</si>
  <si>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</si>
  <si>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</si>
  <si>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</si>
  <si>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</si>
  <si>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</si>
  <si>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</si>
  <si>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</si>
  <si>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</si>
  <si>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</si>
  <si>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</si>
  <si>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</si>
  <si>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</si>
  <si>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</si>
  <si>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</si>
  <si>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</si>
  <si>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</si>
  <si>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</si>
  <si>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</si>
  <si>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</si>
  <si>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</si>
  <si>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</si>
  <si>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</si>
  <si>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</si>
  <si>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</si>
  <si>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</si>
  <si>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</si>
  <si>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</si>
  <si>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</si>
  <si>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</si>
  <si>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</si>
  <si>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</si>
  <si>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</si>
  <si>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</si>
  <si>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</si>
  <si>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</si>
  <si>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</si>
  <si>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</si>
  <si>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</si>
  <si>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</si>
  <si>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</si>
  <si>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</si>
  <si>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</si>
  <si>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</si>
  <si>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</si>
  <si>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</si>
  <si>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</si>
  <si>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</si>
  <si>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</si>
  <si>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</si>
  <si>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</si>
  <si>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</si>
  <si>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</si>
  <si>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</si>
  <si>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</si>
  <si>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</si>
  <si>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</si>
  <si>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</si>
  <si>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</si>
  <si>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</si>
  <si>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</si>
  <si>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</si>
  <si>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</si>
  <si>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</si>
  <si>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</si>
  <si>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</si>
  <si>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</si>
  <si>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</si>
  <si>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</si>
  <si>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</si>
  <si>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</si>
  <si>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</si>
  <si>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</si>
  <si>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</si>
  <si>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</si>
  <si>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</si>
  <si>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</si>
  <si>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</si>
  <si>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</si>
  <si>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</si>
  <si>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</si>
  <si>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</si>
  <si>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</si>
  <si>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</si>
  <si>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</si>
  <si>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</si>
  <si>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</si>
  <si>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</si>
  <si>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</si>
  <si>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</si>
  <si>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</si>
  <si>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</si>
  <si>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</si>
  <si>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</si>
  <si>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</si>
  <si>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</si>
  <si>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</si>
  <si>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</si>
  <si>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</si>
  <si>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</si>
  <si>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</si>
  <si>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</si>
  <si>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</si>
  <si>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</si>
  <si>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</si>
  <si>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</si>
  <si>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</si>
  <si>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</si>
  <si>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</si>
  <si>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</si>
  <si>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</si>
  <si>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</si>
  <si>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</si>
  <si>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</si>
  <si>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</si>
  <si>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</si>
  <si>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</si>
  <si>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</si>
  <si>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</si>
  <si>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</si>
  <si>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</si>
  <si>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</si>
  <si>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</si>
  <si>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</si>
  <si>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</si>
  <si>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</si>
  <si>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</si>
  <si>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</si>
  <si>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</si>
  <si>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</si>
  <si>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</si>
  <si>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</si>
  <si>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</si>
  <si>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</si>
  <si>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</si>
  <si>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</si>
  <si>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</si>
  <si>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</si>
  <si>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</si>
  <si>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</si>
  <si>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</si>
  <si>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</si>
  <si>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</si>
  <si>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</si>
  <si>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</si>
  <si>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</si>
  <si>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</si>
  <si>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</si>
  <si>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</si>
  <si>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</si>
  <si>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</si>
  <si>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</si>
  <si>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</si>
  <si>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</si>
  <si>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</si>
  <si>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</si>
  <si>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</si>
  <si>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</si>
  <si>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</si>
  <si>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</si>
  <si>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</si>
  <si>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</si>
  <si>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</si>
  <si>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</si>
  <si>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</si>
  <si>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</si>
  <si>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</si>
  <si>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</si>
  <si>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</si>
  <si>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</si>
  <si>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</si>
  <si>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</si>
  <si>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</si>
  <si>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</si>
  <si>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</si>
  <si>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</si>
  <si>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</si>
  <si>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</si>
  <si>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</si>
  <si>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</si>
  <si>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</si>
  <si>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</si>
  <si>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</si>
  <si>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</si>
  <si>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</si>
  <si>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</si>
  <si>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</si>
  <si>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</si>
  <si>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</si>
  <si>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</si>
  <si>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</si>
  <si>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</si>
  <si>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</si>
  <si>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</si>
  <si>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</si>
  <si>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</si>
  <si>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</si>
  <si>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</si>
  <si>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</si>
  <si>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</si>
  <si>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</si>
  <si>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</si>
  <si>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</si>
  <si>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</si>
  <si>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</si>
  <si>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</si>
  <si>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</si>
  <si>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</si>
  <si>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</si>
  <si>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</si>
  <si>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</si>
  <si>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</si>
  <si>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</si>
  <si>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</si>
  <si>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</si>
  <si>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</si>
  <si>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</si>
  <si>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</si>
  <si>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</si>
  <si>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</si>
  <si>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</si>
  <si>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</si>
  <si>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</si>
  <si>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</si>
  <si>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</si>
  <si>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</si>
  <si>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</si>
  <si>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</si>
  <si>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</si>
  <si>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</si>
  <si>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</si>
  <si>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</si>
  <si>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</si>
  <si>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</si>
  <si>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</si>
  <si>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</si>
  <si>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</si>
  <si>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</si>
  <si>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</si>
  <si>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</si>
  <si>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</si>
  <si>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</si>
  <si>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</si>
  <si>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</si>
  <si>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</si>
  <si>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</si>
  <si>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</si>
  <si>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</si>
  <si>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</si>
  <si>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</si>
  <si>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</si>
  <si>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</si>
  <si>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</si>
  <si>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</si>
  <si>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</si>
  <si>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</si>
  <si>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</si>
  <si>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</si>
  <si>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</si>
  <si>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</si>
  <si>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</si>
  <si>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</si>
  <si>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</si>
  <si>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</si>
  <si>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</si>
  <si>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</si>
  <si>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</si>
  <si>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</si>
  <si>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</si>
  <si>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</si>
  <si>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</si>
  <si>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</si>
  <si>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</si>
  <si>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</si>
  <si>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</si>
  <si>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</si>
  <si>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</si>
  <si>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</si>
  <si>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</si>
  <si>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</si>
  <si>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</si>
  <si>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</si>
  <si>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</si>
  <si>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</si>
  <si>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</si>
  <si>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</si>
  <si>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</si>
  <si>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</si>
  <si>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</si>
  <si>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</si>
  <si>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</si>
  <si>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</si>
  <si>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</si>
  <si>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</si>
  <si>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</si>
  <si>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</si>
  <si>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</si>
  <si>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</si>
  <si>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</si>
  <si>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</si>
  <si>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</si>
  <si>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</si>
  <si>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</si>
  <si>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</si>
  <si>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</si>
  <si>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</si>
  <si>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</si>
  <si>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</si>
  <si>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</si>
  <si>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</si>
  <si>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</si>
  <si>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</si>
  <si>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</si>
  <si>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</si>
  <si>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</si>
  <si>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</si>
  <si>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</si>
  <si>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</si>
  <si>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</si>
  <si>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</si>
  <si>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</si>
  <si>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</si>
  <si>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</si>
  <si>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</si>
  <si>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</si>
  <si>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</si>
  <si>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</si>
  <si>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</si>
  <si>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</si>
  <si>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</si>
  <si>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</si>
  <si>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</si>
  <si>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</si>
  <si>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</si>
  <si>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</si>
  <si>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</si>
  <si>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</si>
  <si>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</si>
  <si>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</si>
  <si>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</si>
  <si>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</si>
  <si>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</si>
  <si>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</si>
  <si>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</si>
  <si>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</si>
  <si>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</si>
  <si>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</si>
  <si>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</si>
  <si>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</si>
  <si>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</si>
  <si>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</si>
  <si>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</si>
  <si>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</si>
  <si>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</si>
  <si>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</si>
  <si>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</si>
  <si>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</si>
  <si>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</si>
  <si>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</si>
  <si>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</si>
  <si>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</si>
  <si>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</si>
  <si>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</si>
  <si>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</si>
  <si>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</si>
  <si>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</si>
  <si>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</si>
  <si>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</si>
  <si>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</si>
  <si>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</si>
  <si>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</si>
  <si>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</si>
  <si>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</si>
  <si>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</si>
  <si>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</si>
  <si>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</si>
  <si>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</si>
  <si>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</si>
  <si>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</si>
  <si>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</si>
  <si>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</si>
  <si>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</si>
  <si>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</si>
  <si>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</si>
  <si>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</si>
  <si>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</si>
  <si>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</si>
  <si>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</si>
  <si>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</si>
  <si>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</si>
  <si>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</si>
  <si>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</si>
  <si>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</si>
  <si>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</si>
  <si>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</si>
  <si>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</si>
  <si>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</si>
  <si>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</si>
  <si>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</si>
  <si>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</si>
  <si>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</si>
  <si>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</si>
  <si>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</si>
  <si>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</si>
  <si>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</si>
  <si>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</si>
  <si>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</si>
  <si>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</si>
  <si>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</si>
  <si>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</si>
  <si>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</si>
  <si>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</si>
  <si>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</si>
  <si>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</si>
  <si>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</si>
  <si>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</si>
  <si>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</si>
  <si>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</si>
  <si>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</si>
  <si>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</si>
  <si>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</si>
  <si>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</si>
  <si>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</si>
  <si>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</si>
  <si>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</si>
  <si>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</si>
  <si>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</si>
  <si>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</si>
  <si>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</si>
  <si>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</si>
  <si>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</si>
  <si>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</si>
  <si>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</si>
  <si>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</si>
  <si>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</si>
  <si>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</si>
  <si>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</si>
  <si>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</si>
  <si>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</si>
  <si>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</si>
  <si>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</si>
  <si>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</si>
  <si>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</si>
  <si>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</si>
  <si>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</si>
  <si>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</si>
  <si>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</si>
  <si>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</si>
  <si>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</si>
  <si>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</si>
  <si>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</si>
  <si>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</si>
  <si>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</si>
  <si>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</si>
  <si>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</si>
  <si>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</si>
  <si>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</si>
  <si>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</si>
  <si>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</si>
  <si>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</si>
  <si>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</si>
  <si>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</si>
  <si>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</si>
  <si>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</si>
  <si>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</si>
  <si>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</si>
  <si>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</si>
  <si>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</si>
  <si>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</si>
  <si>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</si>
  <si>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</si>
  <si>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</si>
  <si>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</si>
  <si>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</si>
  <si>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</si>
  <si>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</si>
  <si>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</si>
  <si>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</si>
  <si>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</si>
  <si>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</si>
  <si>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</si>
  <si>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</si>
  <si>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</si>
  <si>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</si>
  <si>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</si>
  <si>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</si>
  <si>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</si>
  <si>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</si>
  <si>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</si>
  <si>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</si>
  <si>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</si>
  <si>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</si>
  <si>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</si>
  <si>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</si>
  <si>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</si>
  <si>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</si>
  <si>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</si>
  <si>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</si>
  <si>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</si>
  <si>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</si>
  <si>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</si>
  <si>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</si>
  <si>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</si>
  <si>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</si>
  <si>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</si>
  <si>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</si>
  <si>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</si>
  <si>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</si>
  <si>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</si>
  <si>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</si>
  <si>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</si>
  <si>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</si>
  <si>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</si>
  <si>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</si>
  <si>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</si>
  <si>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</si>
  <si>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</si>
  <si>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</si>
  <si>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</si>
  <si>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</si>
  <si>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</si>
  <si>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</si>
  <si>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</si>
  <si>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</si>
  <si>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</si>
  <si>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</si>
  <si>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</si>
  <si>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</si>
  <si>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</si>
  <si>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</si>
  <si>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</si>
  <si>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</si>
  <si>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</si>
  <si>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</si>
  <si>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</si>
  <si>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</si>
  <si>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</si>
  <si>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</si>
  <si>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</si>
  <si>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</si>
  <si>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</si>
  <si>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</si>
  <si>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</si>
  <si>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</si>
  <si>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</si>
  <si>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</si>
  <si>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</si>
  <si>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</si>
  <si>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</si>
  <si>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</si>
  <si>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</si>
  <si>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</si>
  <si>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</si>
  <si>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</si>
  <si>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</si>
  <si>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</si>
  <si>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</si>
  <si>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</si>
  <si>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</si>
  <si>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</si>
  <si>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</si>
  <si>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</si>
  <si>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</si>
  <si>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</si>
  <si>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</si>
  <si>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</si>
  <si>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</si>
  <si>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</si>
  <si>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</si>
  <si>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</si>
  <si>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</si>
  <si>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</si>
  <si>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</si>
  <si>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</si>
  <si>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</si>
  <si>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</si>
  <si>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</si>
  <si>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</si>
  <si>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</si>
  <si>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</si>
  <si>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</si>
  <si>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</si>
  <si>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</si>
  <si>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</si>
  <si>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</si>
  <si>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</si>
  <si>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</si>
  <si>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</si>
  <si>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</si>
  <si>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</si>
  <si>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</si>
  <si>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</si>
  <si>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</si>
  <si>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</si>
  <si>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</si>
  <si>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</si>
  <si>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</si>
  <si>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</si>
  <si>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</si>
  <si>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</si>
  <si>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</si>
  <si>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</si>
  <si>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</si>
  <si>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</si>
  <si>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</si>
  <si>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</si>
  <si>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</si>
  <si>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</si>
  <si>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</si>
  <si>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</si>
  <si>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</si>
  <si>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</si>
  <si>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</si>
  <si>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</si>
  <si>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</si>
  <si>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</si>
  <si>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</si>
  <si>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</si>
  <si>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</si>
  <si>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</si>
  <si>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</si>
  <si>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</si>
  <si>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</si>
  <si>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</si>
  <si>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</si>
  <si>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</si>
  <si>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</si>
  <si>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</si>
  <si>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</si>
  <si>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</si>
  <si>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</si>
  <si>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</si>
  <si>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</si>
  <si>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</si>
  <si>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</si>
  <si>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</si>
  <si>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</si>
  <si>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</si>
  <si>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</si>
  <si>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</si>
  <si>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</si>
  <si>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</si>
  <si>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</si>
  <si>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</si>
  <si>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</si>
  <si>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</si>
  <si>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</si>
  <si>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</si>
  <si>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</si>
  <si>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</si>
  <si>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</si>
  <si>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</si>
  <si>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</si>
  <si>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</si>
  <si>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</si>
  <si>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</si>
  <si>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</si>
  <si>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</si>
  <si>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</si>
  <si>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</si>
  <si>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</si>
  <si>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</si>
  <si>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</si>
  <si>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</si>
  <si>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</si>
  <si>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</si>
  <si>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</si>
  <si>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</si>
  <si>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</si>
  <si>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</si>
  <si>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</si>
  <si>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</si>
  <si>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</si>
  <si>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</si>
  <si>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</si>
  <si>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</si>
  <si>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</si>
  <si>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</si>
  <si>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</si>
  <si>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</si>
  <si>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</si>
  <si>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</si>
  <si>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</si>
  <si>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</si>
  <si>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</si>
  <si>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</si>
  <si>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</si>
  <si>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</si>
  <si>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</si>
  <si>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</si>
  <si>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</si>
  <si>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</si>
  <si>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</si>
  <si>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</si>
  <si>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</si>
  <si>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</si>
  <si>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</si>
  <si>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</si>
  <si>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</si>
  <si>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</si>
  <si>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</si>
  <si>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</si>
  <si>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</si>
  <si>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</si>
  <si>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</si>
  <si>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</si>
  <si>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</si>
  <si>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</si>
  <si>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</si>
  <si>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</si>
  <si>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</si>
  <si>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</si>
  <si>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</si>
  <si>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</si>
  <si>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</si>
  <si>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</si>
  <si>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</si>
  <si>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</si>
  <si>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</si>
  <si>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</si>
  <si>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</si>
  <si>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</si>
  <si>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</si>
  <si>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</si>
  <si>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</si>
  <si>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</si>
  <si>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</si>
  <si>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</si>
  <si>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</si>
  <si>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</si>
  <si>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</si>
  <si>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</si>
  <si>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</si>
  <si>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</si>
  <si>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</si>
  <si>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</si>
  <si>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</si>
  <si>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</si>
  <si>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</si>
  <si>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</si>
  <si>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</si>
  <si>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</si>
  <si>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</si>
  <si>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</si>
  <si>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</si>
  <si>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</si>
  <si>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</si>
  <si>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</si>
  <si>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</si>
  <si>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</si>
  <si>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</si>
  <si>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</si>
  <si>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</si>
  <si>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</si>
  <si>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</si>
  <si>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</si>
  <si>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</si>
  <si>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</si>
  <si>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</si>
  <si>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</si>
  <si>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</si>
  <si>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</si>
  <si>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</si>
  <si>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</si>
  <si>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</si>
  <si>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</si>
  <si>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</si>
  <si>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</si>
  <si>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</si>
  <si>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</si>
  <si>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</si>
  <si>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</si>
  <si>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</si>
  <si>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</si>
  <si>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</si>
  <si>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</si>
  <si>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</si>
  <si>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</si>
  <si>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</si>
  <si>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</si>
  <si>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</si>
  <si>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</si>
  <si>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</si>
  <si>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</si>
  <si>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</si>
  <si>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</si>
  <si>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</si>
  <si>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</si>
  <si>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</si>
  <si>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</si>
  <si>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</si>
  <si>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</si>
  <si>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</si>
  <si>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</si>
  <si>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</si>
  <si>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</si>
  <si>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</si>
  <si>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</si>
  <si>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</si>
  <si>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</si>
  <si>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</si>
  <si>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</si>
  <si>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</si>
  <si>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</si>
  <si>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</si>
  <si>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</si>
  <si>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</si>
  <si>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</si>
  <si>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</si>
  <si>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</si>
  <si>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</si>
  <si>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</si>
  <si>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</si>
  <si>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</si>
  <si>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</si>
  <si>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</si>
  <si>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</si>
  <si>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</si>
  <si>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</si>
  <si>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</si>
  <si>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</si>
  <si>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</si>
  <si>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</si>
  <si>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</si>
  <si>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</si>
  <si>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</si>
  <si>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</si>
  <si>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</si>
  <si>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</si>
  <si>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</si>
  <si>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</si>
  <si>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</si>
  <si>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</si>
  <si>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</si>
  <si>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</si>
  <si>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</si>
  <si>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</si>
  <si>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</si>
  <si>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</si>
  <si>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</si>
  <si>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</si>
  <si>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</si>
  <si>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</si>
  <si>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</si>
  <si>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</si>
  <si>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</si>
  <si>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</si>
  <si>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</si>
  <si>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</si>
  <si>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</si>
  <si>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</si>
  <si>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</si>
  <si>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</si>
  <si>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</si>
  <si>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</si>
  <si>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</si>
  <si>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</si>
  <si>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</si>
  <si>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</si>
  <si>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</si>
  <si>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</si>
  <si>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</si>
  <si>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</si>
  <si>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</si>
  <si>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</si>
  <si>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</si>
  <si>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</si>
  <si>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</si>
  <si>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</si>
  <si>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</si>
  <si>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</si>
  <si>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</si>
  <si>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</si>
  <si>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</si>
  <si>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</si>
  <si>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</si>
  <si>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</si>
  <si>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</si>
  <si>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</si>
  <si>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</si>
  <si>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</si>
  <si>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</si>
  <si>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</si>
  <si>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</si>
  <si>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</si>
  <si>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</si>
  <si>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</si>
  <si>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</si>
  <si>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</si>
  <si>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</si>
  <si>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</si>
  <si>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</si>
  <si>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</si>
  <si>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</si>
  <si>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</si>
  <si>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</si>
  <si>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</si>
  <si>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</si>
  <si>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</si>
  <si>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</si>
  <si>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</si>
  <si>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</si>
  <si>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</si>
  <si>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</si>
  <si>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</si>
  <si>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</si>
  <si>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</si>
  <si>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</si>
  <si>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</si>
  <si>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</si>
  <si>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</si>
  <si>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</si>
  <si>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</si>
  <si>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</si>
  <si>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</si>
  <si>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</si>
  <si>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</si>
  <si>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</si>
  <si>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</si>
  <si>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</si>
  <si>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</si>
  <si>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</si>
  <si>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</si>
  <si>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</si>
  <si>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</si>
  <si>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</si>
  <si>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</si>
  <si>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</si>
  <si>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</si>
  <si>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</si>
  <si>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</si>
  <si>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</si>
  <si>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</si>
  <si>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</si>
  <si>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</si>
  <si>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</si>
  <si>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</si>
  <si>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</si>
  <si>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</si>
  <si>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</si>
  <si>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</si>
  <si>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</si>
  <si>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</si>
  <si>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</si>
  <si>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</si>
  <si>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</si>
  <si>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</si>
  <si>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</si>
  <si>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</si>
  <si>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</si>
  <si>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</si>
  <si>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</si>
  <si>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</si>
  <si>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</si>
  <si>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</si>
  <si>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</si>
  <si>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</si>
  <si>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</si>
  <si>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</si>
  <si>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</si>
  <si>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</si>
  <si>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</si>
  <si>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</si>
  <si>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</si>
  <si>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</si>
  <si>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</si>
  <si>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</si>
  <si>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</si>
  <si>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</si>
  <si>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</si>
  <si>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</si>
  <si>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</si>
  <si>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</si>
  <si>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</si>
  <si>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</si>
  <si>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</si>
  <si>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</si>
  <si>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</si>
  <si>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</si>
  <si>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</si>
  <si>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</si>
  <si>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</si>
  <si>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</si>
  <si>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</si>
  <si>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</si>
  <si>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</si>
  <si>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</si>
  <si>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</si>
  <si>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</si>
  <si>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</si>
  <si>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</si>
  <si>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</si>
  <si>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</si>
  <si>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</si>
  <si>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</si>
  <si>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</si>
  <si>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</si>
  <si>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</si>
  <si>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</si>
  <si>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</si>
  <si>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</si>
  <si>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</si>
  <si>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</si>
  <si>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</si>
  <si>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</si>
  <si>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</si>
  <si>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</si>
  <si>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</si>
  <si>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</si>
  <si>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</si>
  <si>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</si>
  <si>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</si>
  <si>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</si>
  <si>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</si>
  <si>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</si>
  <si>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</si>
  <si>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</si>
  <si>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</si>
  <si>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</si>
  <si>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</si>
  <si>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</si>
  <si>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</si>
  <si>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</si>
  <si>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</si>
  <si>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</si>
  <si>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</si>
  <si>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</si>
  <si>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</si>
  <si>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</si>
  <si>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</si>
  <si>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</si>
  <si>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</si>
  <si>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</si>
  <si>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</si>
  <si>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</si>
  <si>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</si>
  <si>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</si>
  <si>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</si>
  <si>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</si>
  <si>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</si>
  <si>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</si>
  <si>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</si>
  <si>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</si>
  <si>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</si>
  <si>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</si>
  <si>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</si>
  <si>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</si>
  <si>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</si>
  <si>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</si>
  <si>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</si>
  <si>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</si>
  <si>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</si>
  <si>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</si>
  <si>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</si>
  <si>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</si>
  <si>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</si>
  <si>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</si>
  <si>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</si>
  <si>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</si>
  <si>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</si>
  <si>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</si>
  <si>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</si>
  <si>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</si>
  <si>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</si>
  <si>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</si>
  <si>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</si>
  <si>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</si>
  <si>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</si>
  <si>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</si>
  <si>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</si>
  <si>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</si>
  <si>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</si>
  <si>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</si>
  <si>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</si>
  <si>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</si>
  <si>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</si>
  <si>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</si>
  <si>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</si>
  <si>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</si>
  <si>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</si>
  <si>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</si>
  <si>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</si>
  <si>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</si>
  <si>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</si>
  <si>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</si>
  <si>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</si>
  <si>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</si>
  <si>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</si>
  <si>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</si>
  <si>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</si>
  <si>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</si>
  <si>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</si>
  <si>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</si>
  <si>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</si>
  <si>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</si>
  <si>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</si>
  <si>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</si>
  <si>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</si>
  <si>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</si>
  <si>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</si>
  <si>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</si>
  <si>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</si>
  <si>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</si>
  <si>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</si>
  <si>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</si>
  <si>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</si>
  <si>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</si>
  <si>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</si>
  <si>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</si>
  <si>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</si>
  <si>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</si>
  <si>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</si>
  <si>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</si>
  <si>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</si>
  <si>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</si>
  <si>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</si>
  <si>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</si>
  <si>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</si>
  <si>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</si>
  <si>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</si>
  <si>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</si>
  <si>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</si>
  <si>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</si>
  <si>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</si>
  <si>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</si>
  <si>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</si>
  <si>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</si>
  <si>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</si>
  <si>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</si>
  <si>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</si>
  <si>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</si>
  <si>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</si>
  <si>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</si>
  <si>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</si>
  <si>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</si>
  <si>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</si>
  <si>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</si>
  <si>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</si>
  <si>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</si>
  <si>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</si>
  <si>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</si>
  <si>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</si>
  <si>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</si>
  <si>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</si>
  <si>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</si>
  <si>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</si>
  <si>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</si>
  <si>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</si>
  <si>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</si>
  <si>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</si>
  <si>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</si>
  <si>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</si>
  <si>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</si>
  <si>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</si>
  <si>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</si>
  <si>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</si>
  <si>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</si>
  <si>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</si>
  <si>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</si>
  <si>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</si>
  <si>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</si>
  <si>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</si>
  <si>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</si>
  <si>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</si>
  <si>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</si>
  <si>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</si>
  <si>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</si>
  <si>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</si>
  <si>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</si>
  <si>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</si>
  <si>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</si>
  <si>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</si>
  <si>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</si>
  <si>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</si>
  <si>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</si>
  <si>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</si>
  <si>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</si>
  <si>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</si>
  <si>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</si>
  <si>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</si>
  <si>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</si>
  <si>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</si>
  <si>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</si>
  <si>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</si>
  <si>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</si>
  <si>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</si>
  <si>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</si>
  <si>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</si>
  <si>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</si>
  <si>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</si>
  <si>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</si>
  <si>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</si>
  <si>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</si>
  <si>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</si>
  <si>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</si>
  <si>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</si>
  <si>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</si>
  <si>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</si>
  <si>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</si>
  <si>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</si>
  <si>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</si>
  <si>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</si>
  <si>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</si>
  <si>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</si>
  <si>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</si>
  <si>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</si>
  <si>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</si>
  <si>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</si>
  <si>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</si>
  <si>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</si>
  <si>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</si>
  <si>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</si>
  <si>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</si>
  <si>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</si>
  <si>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</si>
  <si>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</si>
  <si>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</si>
  <si>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</si>
  <si>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</si>
  <si>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</si>
  <si>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</si>
  <si>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</si>
  <si>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</si>
  <si>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</si>
  <si>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</si>
  <si>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</si>
  <si>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</si>
  <si>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</si>
  <si>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</si>
  <si>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</si>
  <si>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</si>
  <si>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</si>
  <si>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</si>
  <si>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</si>
  <si>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</si>
  <si>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</si>
  <si>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</si>
  <si>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</si>
  <si>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</si>
  <si>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</si>
  <si>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</si>
  <si>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</si>
  <si>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</si>
  <si>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</si>
  <si>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</si>
  <si>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</si>
  <si>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</si>
  <si>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</si>
  <si>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</si>
  <si>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</si>
  <si>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</si>
  <si>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</si>
  <si>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</si>
  <si>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</si>
  <si>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</si>
  <si>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</si>
  <si>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</si>
  <si>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</si>
  <si>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</si>
  <si>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</si>
  <si>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</si>
  <si>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</si>
  <si>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</si>
  <si>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</si>
  <si>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</si>
  <si>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</si>
  <si>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</si>
  <si>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</si>
  <si>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</si>
  <si>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</si>
  <si>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</si>
  <si>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</si>
  <si>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</si>
  <si>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</si>
  <si>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</si>
  <si>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</si>
  <si>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</si>
  <si>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</si>
  <si>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</si>
  <si>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</si>
  <si>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</si>
  <si>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</si>
  <si>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</si>
  <si>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</si>
  <si>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</si>
  <si>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</si>
  <si>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</si>
  <si>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</si>
  <si>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</si>
  <si>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</si>
  <si>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</si>
  <si>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</si>
  <si>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</si>
  <si>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</si>
  <si>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</si>
  <si>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</si>
  <si>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</si>
  <si>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</si>
  <si>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</si>
  <si>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</si>
  <si>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</si>
  <si>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</si>
  <si>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</si>
  <si>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</si>
  <si>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</si>
  <si>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</si>
  <si>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</si>
  <si>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</si>
  <si>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</si>
  <si>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</si>
  <si>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</si>
  <si>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</si>
  <si>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</si>
  <si>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</si>
  <si>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</si>
  <si>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</si>
  <si>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</si>
  <si>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</si>
  <si>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</si>
  <si>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</si>
  <si>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</si>
  <si>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</si>
  <si>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</si>
  <si>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</si>
  <si>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</si>
  <si>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</si>
  <si>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</si>
  <si>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</si>
  <si>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</si>
  <si>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</si>
  <si>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</si>
  <si>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</si>
  <si>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</si>
  <si>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</si>
  <si>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</si>
  <si>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</si>
  <si>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</si>
  <si>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</si>
  <si>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</si>
  <si>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</si>
  <si>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</si>
  <si>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</si>
  <si>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</si>
  <si>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</si>
  <si>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</si>
  <si>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</si>
  <si>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</si>
  <si>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</si>
  <si>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</si>
  <si>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</si>
  <si>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</si>
  <si>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</si>
  <si>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</si>
  <si>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</si>
  <si>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</si>
  <si>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</si>
  <si>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</si>
  <si>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</si>
  <si>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</si>
  <si>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</si>
  <si>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</si>
  <si>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</si>
  <si>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</si>
  <si>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</si>
  <si>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</si>
  <si>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</si>
  <si>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</si>
  <si>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</si>
  <si>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</si>
  <si>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</si>
  <si>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</si>
  <si>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</si>
  <si>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</si>
  <si>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</si>
  <si>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</si>
  <si>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</si>
  <si>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</si>
  <si>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</si>
  <si>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</si>
  <si>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</si>
  <si>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</si>
  <si>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</si>
  <si>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</si>
  <si>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</si>
  <si>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</si>
  <si>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</si>
  <si>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</si>
  <si>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</si>
  <si>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</si>
  <si>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</si>
  <si>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</si>
  <si>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</si>
  <si>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</si>
  <si>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</si>
  <si>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</si>
  <si>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</si>
  <si>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</si>
  <si>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</si>
  <si>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</si>
  <si>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</si>
  <si>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</si>
  <si>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</si>
  <si>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</si>
  <si>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</si>
  <si>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</si>
  <si>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</si>
  <si>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</si>
  <si>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</si>
  <si>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</si>
  <si>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</si>
  <si>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</si>
  <si>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</si>
  <si>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</si>
  <si>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</si>
  <si>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</si>
  <si>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</si>
  <si>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</si>
  <si>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</si>
  <si>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</si>
  <si>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</si>
  <si>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</si>
  <si>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</si>
  <si>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</si>
  <si>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</si>
  <si>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</si>
  <si>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</si>
  <si>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</si>
  <si>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</si>
  <si>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</si>
  <si>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</si>
  <si>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</si>
  <si>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</si>
  <si>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</si>
  <si>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</si>
  <si>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</si>
  <si>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</si>
  <si>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</si>
  <si>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</si>
  <si>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</si>
  <si>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</si>
  <si>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</si>
  <si>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</si>
  <si>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</si>
  <si>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</si>
  <si>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</si>
  <si>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</si>
  <si>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</si>
  <si>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</si>
  <si>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</si>
  <si>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</si>
  <si>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</si>
  <si>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</si>
  <si>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</si>
  <si>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</si>
  <si>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</si>
  <si>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</si>
  <si>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</si>
  <si>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</si>
  <si>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</si>
  <si>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</si>
  <si>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</si>
  <si>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</si>
  <si>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</si>
  <si>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</si>
  <si>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</si>
  <si>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</si>
  <si>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</si>
  <si>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</si>
  <si>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</si>
  <si>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</si>
  <si>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</si>
  <si>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</si>
  <si>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</si>
  <si>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</si>
  <si>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</si>
  <si>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</si>
  <si>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</si>
  <si>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</si>
  <si>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</si>
  <si>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</si>
  <si>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</si>
  <si>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</si>
  <si>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</si>
  <si>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</si>
  <si>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</si>
  <si>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</si>
  <si>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</si>
  <si>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</si>
  <si>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</si>
  <si>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</si>
  <si>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</si>
  <si>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</si>
  <si>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</si>
  <si>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</si>
  <si>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</si>
  <si>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</si>
  <si>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</si>
  <si>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</si>
  <si>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</si>
  <si>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</si>
  <si>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</si>
  <si>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</si>
  <si>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</si>
  <si>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</si>
  <si>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</si>
  <si>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</si>
  <si>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</si>
  <si>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</si>
  <si>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</si>
  <si>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</si>
  <si>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</si>
  <si>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</si>
  <si>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</si>
  <si>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</si>
  <si>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</si>
  <si>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</si>
  <si>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</si>
  <si>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</si>
  <si>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</si>
  <si>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</si>
  <si>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</si>
  <si>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</si>
  <si>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</si>
  <si>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</si>
  <si>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</si>
  <si>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</si>
  <si>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</si>
  <si>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</si>
  <si>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</si>
  <si>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</si>
  <si>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</si>
  <si>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</si>
  <si>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</si>
  <si>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</si>
  <si>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</si>
  <si>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</si>
  <si>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</si>
  <si>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</si>
  <si>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</si>
  <si>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</si>
  <si>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</si>
  <si>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</si>
  <si>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</si>
  <si>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</si>
  <si>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</si>
  <si>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</si>
  <si>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</si>
  <si>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</si>
  <si>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</si>
  <si>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</si>
  <si>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</si>
  <si>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</si>
  <si>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</si>
  <si>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</si>
  <si>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</si>
  <si>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</si>
  <si>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</si>
  <si>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</si>
  <si>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</si>
  <si>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</si>
  <si>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</si>
  <si>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</si>
  <si>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</si>
  <si>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</si>
  <si>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</si>
  <si>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</si>
  <si>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</si>
  <si>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</si>
  <si>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</si>
  <si>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</si>
  <si>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</si>
  <si>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</si>
  <si>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</si>
  <si>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</si>
  <si>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</si>
  <si>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</si>
  <si>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</si>
  <si>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</si>
  <si>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</si>
  <si>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</si>
  <si>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</si>
  <si>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</si>
  <si>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</si>
  <si>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</si>
  <si>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</si>
  <si>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</si>
  <si>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</si>
  <si>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</si>
  <si>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</si>
  <si>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</si>
  <si>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</si>
  <si>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</si>
  <si>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</si>
  <si>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</si>
  <si>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</si>
  <si>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</si>
  <si>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</si>
  <si>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</si>
  <si>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</si>
  <si>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</si>
  <si>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</si>
  <si>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</si>
  <si>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</si>
  <si>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</si>
  <si>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</si>
  <si>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</si>
  <si>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</si>
  <si>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</si>
  <si>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</si>
  <si>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</si>
  <si>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</si>
  <si>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</si>
  <si>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</si>
  <si>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</si>
  <si>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</si>
  <si>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</si>
  <si>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</si>
  <si>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</si>
  <si>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</si>
  <si>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</si>
  <si>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</si>
  <si>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</si>
  <si>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</si>
  <si>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</si>
  <si>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</si>
  <si>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</si>
  <si>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</si>
  <si>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</si>
  <si>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</si>
  <si>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</si>
  <si>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</si>
  <si>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</si>
  <si>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</si>
  <si>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</si>
  <si>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</si>
  <si>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</si>
  <si>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</si>
  <si>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</si>
  <si>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</si>
  <si>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</si>
  <si>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</si>
  <si>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</si>
  <si>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</si>
  <si>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</si>
  <si>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</si>
  <si>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</si>
  <si>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</si>
  <si>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</si>
  <si>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</si>
  <si>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</si>
  <si>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</si>
  <si>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</si>
  <si>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</si>
  <si>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</si>
  <si>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</si>
  <si>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</si>
  <si>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</si>
  <si>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</si>
  <si>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</si>
  <si>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</si>
  <si>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</si>
  <si>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</si>
  <si>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</si>
  <si>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</si>
  <si>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</si>
  <si>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</si>
  <si>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</si>
  <si>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</si>
  <si>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</si>
  <si>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</si>
  <si>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</si>
  <si>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</si>
  <si>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</si>
  <si>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</si>
  <si>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</si>
  <si>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</si>
  <si>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</si>
  <si>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</si>
  <si>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</si>
  <si>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</si>
  <si>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</si>
  <si>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</si>
  <si>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</si>
  <si>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</si>
  <si>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</si>
  <si>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</si>
  <si>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</si>
  <si>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</si>
  <si>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</si>
  <si>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</si>
  <si>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</si>
  <si>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</si>
  <si>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</si>
  <si>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</si>
  <si>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</si>
  <si>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</si>
  <si>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</si>
  <si>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</si>
  <si>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</si>
  <si>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</si>
  <si>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</si>
  <si>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</si>
  <si>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</si>
  <si>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</si>
  <si>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</si>
  <si>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</si>
  <si>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</si>
  <si>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</si>
  <si>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</si>
  <si>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</si>
  <si>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</si>
  <si>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</si>
  <si>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</si>
  <si>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</si>
  <si>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</si>
  <si>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</si>
  <si>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</si>
  <si>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</si>
  <si>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</si>
  <si>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</si>
  <si>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</si>
  <si>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</si>
  <si>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</si>
  <si>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</si>
  <si>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</si>
  <si>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</si>
  <si>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</si>
  <si>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</si>
  <si>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</si>
  <si>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</si>
  <si>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</si>
  <si>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</si>
  <si>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</si>
  <si>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</si>
  <si>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</si>
  <si>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</si>
  <si>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</si>
  <si>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</si>
  <si>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</si>
  <si>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</si>
  <si>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</si>
  <si>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</si>
  <si>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</si>
  <si>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</si>
  <si>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</si>
  <si>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</si>
  <si>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</si>
  <si>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</si>
  <si>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</si>
  <si>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</si>
  <si>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</si>
  <si>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</si>
  <si>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</si>
  <si>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</si>
  <si>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</si>
  <si>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</si>
  <si>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</si>
  <si>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</si>
  <si>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</si>
  <si>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</si>
  <si>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</si>
  <si>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</si>
  <si>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</si>
  <si>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</si>
  <si>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</si>
  <si>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</si>
  <si>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</si>
  <si>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</si>
  <si>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</si>
  <si>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</si>
  <si>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</si>
  <si>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</si>
  <si>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</si>
  <si>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</si>
  <si>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</si>
  <si>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</si>
  <si>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</si>
  <si>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</si>
  <si>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</si>
  <si>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</si>
  <si>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</si>
  <si>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</si>
  <si>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</si>
  <si>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</si>
  <si>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</si>
  <si>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</si>
  <si>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</si>
  <si>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</si>
  <si>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</si>
  <si>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</si>
  <si>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</si>
  <si>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</si>
  <si>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</si>
  <si>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</si>
  <si>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</si>
  <si>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</si>
  <si>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</si>
  <si>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</si>
  <si>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</si>
  <si>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</si>
  <si>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</si>
  <si>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</si>
  <si>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</si>
  <si>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</si>
  <si>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</si>
  <si>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</si>
  <si>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</si>
  <si>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</si>
  <si>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</si>
  <si>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</si>
  <si>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</si>
  <si>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</si>
  <si>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</si>
  <si>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</si>
  <si>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</si>
  <si>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</si>
  <si>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</si>
  <si>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</si>
  <si>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</si>
  <si>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</si>
  <si>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</si>
  <si>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</si>
  <si>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</si>
  <si>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</si>
  <si>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</si>
  <si>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</si>
  <si>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</si>
  <si>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</si>
  <si>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</si>
  <si>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</si>
  <si>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</si>
  <si>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</si>
  <si>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</si>
  <si>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</si>
  <si>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</si>
  <si>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</si>
  <si>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</si>
  <si>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</si>
  <si>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</si>
  <si>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</si>
  <si>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</si>
  <si>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</si>
  <si>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</si>
  <si>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</si>
  <si>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</si>
  <si>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</si>
  <si>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</si>
  <si>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</si>
  <si>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</si>
  <si>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</si>
  <si>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</si>
  <si>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</si>
  <si>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</si>
  <si>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</si>
  <si>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</si>
  <si>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</si>
  <si>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</si>
  <si>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</si>
  <si>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</si>
  <si>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</si>
  <si>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</si>
  <si>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</si>
  <si>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</si>
  <si>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</si>
  <si>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</si>
  <si>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</si>
  <si>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</si>
  <si>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</si>
  <si>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</si>
  <si>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</si>
  <si>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</si>
  <si>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</si>
  <si>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</si>
  <si>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</si>
  <si>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</si>
  <si>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</si>
  <si>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</si>
  <si>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</si>
  <si>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</si>
  <si>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</si>
  <si>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</si>
  <si>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</si>
  <si>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</si>
  <si>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</si>
  <si>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</si>
  <si>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</si>
  <si>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</si>
  <si>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</si>
  <si>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</si>
  <si>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</si>
  <si>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</si>
  <si>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</si>
  <si>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</si>
  <si>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</si>
  <si>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</si>
  <si>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</si>
  <si>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</si>
  <si>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</si>
  <si>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</si>
  <si>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</si>
  <si>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</si>
  <si>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</si>
  <si>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</si>
  <si>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</si>
  <si>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</si>
  <si>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</si>
  <si>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</si>
  <si>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</si>
  <si>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</si>
  <si>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</si>
  <si>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</si>
  <si>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</si>
  <si>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</si>
  <si>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</si>
  <si>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</si>
  <si>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</si>
  <si>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</si>
  <si>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</si>
  <si>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</si>
  <si>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</si>
  <si>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</si>
  <si>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</si>
  <si>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</si>
  <si>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</si>
  <si>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</si>
  <si>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</si>
  <si>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</si>
  <si>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</si>
  <si>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</si>
  <si>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</si>
  <si>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</si>
  <si>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</si>
  <si>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</si>
  <si>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</si>
  <si>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</si>
  <si>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</si>
  <si>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</si>
  <si>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</si>
  <si>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</si>
  <si>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</si>
  <si>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</si>
  <si>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</si>
  <si>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</si>
  <si>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</si>
  <si>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</si>
  <si>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</si>
  <si>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</si>
  <si>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</si>
  <si>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</si>
  <si>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</si>
  <si>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</si>
  <si>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</si>
  <si>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</si>
  <si>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</si>
  <si>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</si>
  <si>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</si>
  <si>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</si>
  <si>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</si>
  <si>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</si>
  <si>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</si>
  <si>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</si>
  <si>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</si>
  <si>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</si>
  <si>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</si>
  <si>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</si>
  <si>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</si>
  <si>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</si>
  <si>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</si>
  <si>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</si>
  <si>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</si>
  <si>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</si>
  <si>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</si>
  <si>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</si>
  <si>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</si>
  <si>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</si>
  <si>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</si>
  <si>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</si>
  <si>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</si>
  <si>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</si>
  <si>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</si>
  <si>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</si>
  <si>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</si>
  <si>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</si>
  <si>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</si>
  <si>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</si>
  <si>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</si>
  <si>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</si>
  <si>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</si>
  <si>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</si>
  <si>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</si>
  <si>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</si>
  <si>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</si>
  <si>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</si>
  <si>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</si>
  <si>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</si>
  <si>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</si>
  <si>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</si>
  <si>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</si>
  <si>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</si>
  <si>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</si>
  <si>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</si>
  <si>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</si>
  <si>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</si>
  <si>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</si>
  <si>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</si>
  <si>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</si>
  <si>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</si>
  <si>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</si>
  <si>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</si>
  <si>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</si>
  <si>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</si>
  <si>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</si>
  <si>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</si>
  <si>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</si>
  <si>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</si>
  <si>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</si>
  <si>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</si>
  <si>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</si>
  <si>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</si>
  <si>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</si>
  <si>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</si>
  <si>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</si>
  <si>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</si>
  <si>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</si>
  <si>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</si>
  <si>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</si>
  <si>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</si>
  <si>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</si>
  <si>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</si>
  <si>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</si>
  <si>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</si>
  <si>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</si>
  <si>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</si>
  <si>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</si>
  <si>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</si>
  <si>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</si>
  <si>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</si>
  <si>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</si>
  <si>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</si>
  <si>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</si>
  <si>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</si>
  <si>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</si>
  <si>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</si>
  <si>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</si>
  <si>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</si>
  <si>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</si>
  <si>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</si>
  <si>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</si>
  <si>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</si>
  <si>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</si>
  <si>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</si>
  <si>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</si>
  <si>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</si>
  <si>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</si>
  <si>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</si>
  <si>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</si>
  <si>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</si>
  <si>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</si>
  <si>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</si>
  <si>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</si>
  <si>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</si>
  <si>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</si>
  <si>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</si>
  <si>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</si>
  <si>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</si>
  <si>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</si>
  <si>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</si>
  <si>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</si>
  <si>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</si>
  <si>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</si>
  <si>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</si>
  <si>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</si>
  <si>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</si>
  <si>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</si>
  <si>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</si>
  <si>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</si>
  <si>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</si>
  <si>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</si>
  <si>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</si>
  <si>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</si>
  <si>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</si>
  <si>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</si>
  <si>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</si>
  <si>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</si>
  <si>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</si>
  <si>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</si>
  <si>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</si>
  <si>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</si>
  <si>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</si>
  <si>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</si>
  <si>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</si>
  <si>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</si>
  <si>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</si>
  <si>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</si>
  <si>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</si>
  <si>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</si>
  <si>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</si>
  <si>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</si>
  <si>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</si>
  <si>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</si>
  <si>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</si>
  <si>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</si>
  <si>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</si>
  <si>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</si>
  <si>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</si>
  <si>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</si>
  <si>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</si>
  <si>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</si>
  <si>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</si>
  <si>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</si>
  <si>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</si>
  <si>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</si>
  <si>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</si>
  <si>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</si>
  <si>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</si>
  <si>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</si>
  <si>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</si>
  <si>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</si>
  <si>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</si>
  <si>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</si>
  <si>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</si>
  <si>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</si>
  <si>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</si>
  <si>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</si>
  <si>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</si>
  <si>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</si>
  <si>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</si>
  <si>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</si>
  <si>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</si>
  <si>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</si>
  <si>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</si>
  <si>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</si>
  <si>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</si>
  <si>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</si>
  <si>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</si>
  <si>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</si>
  <si>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</si>
  <si>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</si>
  <si>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</si>
  <si>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</si>
  <si>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</si>
  <si>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</si>
  <si>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</si>
  <si>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</si>
  <si>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</si>
  <si>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</si>
  <si>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</si>
  <si>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</si>
  <si>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</si>
  <si>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</si>
  <si>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</si>
  <si>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</si>
  <si>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</si>
  <si>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</si>
  <si>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</si>
  <si>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</si>
  <si>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</si>
  <si>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</si>
  <si>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</si>
  <si>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</si>
  <si>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</si>
  <si>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</si>
  <si>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</si>
  <si>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</si>
  <si>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</si>
  <si>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</si>
  <si>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</si>
  <si>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</si>
  <si>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</si>
  <si>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</si>
  <si>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</si>
  <si>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</si>
  <si>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</si>
  <si>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</si>
  <si>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</si>
  <si>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</si>
  <si>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</si>
  <si>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</si>
  <si>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</si>
  <si>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</si>
  <si>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</si>
  <si>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</si>
  <si>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</si>
  <si>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</si>
  <si>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</si>
  <si>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</si>
  <si>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</si>
  <si>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</si>
  <si>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</si>
  <si>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</si>
  <si>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</si>
  <si>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</si>
  <si>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</si>
  <si>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</si>
  <si>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</si>
  <si>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</si>
  <si>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</si>
  <si>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</si>
  <si>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</si>
  <si>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</si>
  <si>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</si>
  <si>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</si>
  <si>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</si>
  <si>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</si>
  <si>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</si>
  <si>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</si>
  <si>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</si>
  <si>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</si>
  <si>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</si>
  <si>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</si>
  <si>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</si>
  <si>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</si>
  <si>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</si>
  <si>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</si>
  <si>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</si>
  <si>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</si>
  <si>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</si>
  <si>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</si>
  <si>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</si>
  <si>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</si>
  <si>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</si>
  <si>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</si>
  <si>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</si>
  <si>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</si>
  <si>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</si>
  <si>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</si>
  <si>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</si>
  <si>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</si>
  <si>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</si>
  <si>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</si>
  <si>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</si>
  <si>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</si>
  <si>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</si>
  <si>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</si>
  <si>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</si>
  <si>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</si>
  <si>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</si>
  <si>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</si>
  <si>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</si>
  <si>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</si>
  <si>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</si>
  <si>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</si>
  <si>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</si>
  <si>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</si>
  <si>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</si>
  <si>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</si>
  <si>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</si>
  <si>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</si>
  <si>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</si>
  <si>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</si>
  <si>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</si>
  <si>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</si>
  <si>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</si>
  <si>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</si>
  <si>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</si>
  <si>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</si>
  <si>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</si>
  <si>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</si>
  <si>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</si>
  <si>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</si>
  <si>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</si>
  <si>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</si>
  <si>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</si>
  <si>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</si>
  <si>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</si>
  <si>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</si>
  <si>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</si>
  <si>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</si>
  <si>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</si>
  <si>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</si>
  <si>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</si>
  <si>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</si>
  <si>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</si>
  <si>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</si>
  <si>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</si>
  <si>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</si>
  <si>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</si>
  <si>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</si>
  <si>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</si>
  <si>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</si>
  <si>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</si>
  <si>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</si>
  <si>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</si>
  <si>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</si>
  <si>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</si>
  <si>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</si>
  <si>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</si>
  <si>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</si>
  <si>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</si>
  <si>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</si>
  <si>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</si>
  <si>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</si>
  <si>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</si>
  <si>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</si>
  <si>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</si>
  <si>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</si>
  <si>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</si>
  <si>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</si>
  <si>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</si>
  <si>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</si>
  <si>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</si>
  <si>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</si>
  <si>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</si>
  <si>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</si>
  <si>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</si>
  <si>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</si>
  <si>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</si>
  <si>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</si>
  <si>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</si>
  <si>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</si>
  <si>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</si>
  <si>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</si>
  <si>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</si>
  <si>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</si>
  <si>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</si>
  <si>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</si>
  <si>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</si>
  <si>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</si>
  <si>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</si>
  <si>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</si>
  <si>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</si>
  <si>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</si>
  <si>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</si>
  <si>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</si>
  <si>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</si>
  <si>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</si>
  <si>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</si>
  <si>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</si>
  <si>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</si>
  <si>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</si>
  <si>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</si>
  <si>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</si>
  <si>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</si>
  <si>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</si>
  <si>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</si>
  <si>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</si>
  <si>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</si>
  <si>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</si>
  <si>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</si>
  <si>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</si>
  <si>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</si>
  <si>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</si>
  <si>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</si>
  <si>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</si>
  <si>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</si>
  <si>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</si>
  <si>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</si>
  <si>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</si>
  <si>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</si>
  <si>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</si>
  <si>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</si>
  <si>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</si>
  <si>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</si>
  <si>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</si>
  <si>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</si>
  <si>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</si>
  <si>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</si>
  <si>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</si>
  <si>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</si>
  <si>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</si>
  <si>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</si>
  <si>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</si>
  <si>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</si>
  <si>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</si>
  <si>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</si>
  <si>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</si>
  <si>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</si>
  <si>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</si>
  <si>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</si>
  <si>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</si>
  <si>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</si>
  <si>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</si>
  <si>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</si>
  <si>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</si>
  <si>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</si>
  <si>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</si>
  <si>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</si>
  <si>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</si>
  <si>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</si>
  <si>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</si>
  <si>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</si>
  <si>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</si>
  <si>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</si>
  <si>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</si>
  <si>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</si>
  <si>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</si>
  <si>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</si>
  <si>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</si>
  <si>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</si>
  <si>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</si>
  <si>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</si>
  <si>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</si>
  <si>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</si>
  <si>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</si>
  <si>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</si>
  <si>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</si>
  <si>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</si>
  <si>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</si>
  <si>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</si>
  <si>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</si>
  <si>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</si>
  <si>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</si>
  <si>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</si>
  <si>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</si>
  <si>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</si>
  <si>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</si>
  <si>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</si>
  <si>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</si>
  <si>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</si>
  <si>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</si>
  <si>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</si>
  <si>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</si>
  <si>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</si>
  <si>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</si>
  <si>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</si>
  <si>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</si>
  <si>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</si>
  <si>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</si>
  <si>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</si>
  <si>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</si>
  <si>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</si>
  <si>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</si>
  <si>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</si>
  <si>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</si>
  <si>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</si>
  <si>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</si>
  <si>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</si>
  <si>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</si>
  <si>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</si>
  <si>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</si>
  <si>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</si>
  <si>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</si>
  <si>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</si>
  <si>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</si>
  <si>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</si>
  <si>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</si>
  <si>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</si>
  <si>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</si>
  <si>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</si>
  <si>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</si>
  <si>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</si>
  <si>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</si>
  <si>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</si>
  <si>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</si>
  <si>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</si>
  <si>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</si>
  <si>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</si>
  <si>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</si>
  <si>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</si>
  <si>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</si>
  <si>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</si>
  <si>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</si>
  <si>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</si>
  <si>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</si>
  <si>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</si>
  <si>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</si>
  <si>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</si>
  <si>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</si>
  <si>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</si>
  <si>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</si>
  <si>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</si>
  <si>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</si>
  <si>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</si>
  <si>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</si>
  <si>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</si>
  <si>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</si>
  <si>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</si>
  <si>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</si>
  <si>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</si>
  <si>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</si>
  <si>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</si>
  <si>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</si>
  <si>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</si>
  <si>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</si>
  <si>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</si>
  <si>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</si>
  <si>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</si>
  <si>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</si>
  <si>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</si>
  <si>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</si>
  <si>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</si>
  <si>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</si>
  <si>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</si>
  <si>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</si>
  <si>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</si>
  <si>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</si>
  <si>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</si>
  <si>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</si>
  <si>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</si>
  <si>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</si>
  <si>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</si>
  <si>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</si>
  <si>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</si>
  <si>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</si>
  <si>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</si>
  <si>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</si>
  <si>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</si>
  <si>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</si>
  <si>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</si>
  <si>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</si>
  <si>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</si>
  <si>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</si>
  <si>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</si>
  <si>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</si>
  <si>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</si>
  <si>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</si>
  <si>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</si>
  <si>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</si>
  <si>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</si>
  <si>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</si>
  <si>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</si>
  <si>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</si>
  <si>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</si>
  <si>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</si>
  <si>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</si>
  <si>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</si>
  <si>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</si>
  <si>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</si>
  <si>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</si>
  <si>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</si>
  <si>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</si>
  <si>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</si>
  <si>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</si>
  <si>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</si>
  <si>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</si>
  <si>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</si>
  <si>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</si>
  <si>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</si>
  <si>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</si>
  <si>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</si>
  <si>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</si>
  <si>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</si>
  <si>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</si>
  <si>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</si>
  <si>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</si>
  <si>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</si>
  <si>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</si>
  <si>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</si>
  <si>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</si>
  <si>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</si>
  <si>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</si>
  <si>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</si>
  <si>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</si>
  <si>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</si>
  <si>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</si>
  <si>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</si>
  <si>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</si>
  <si>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</si>
  <si>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</si>
  <si>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</si>
  <si>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</si>
  <si>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</si>
  <si>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</si>
  <si>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</si>
  <si>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</si>
  <si>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</si>
  <si>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</si>
  <si>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</si>
  <si>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</si>
  <si>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</si>
  <si>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</si>
  <si>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</si>
  <si>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</si>
  <si>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</si>
  <si>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</si>
  <si>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</si>
  <si>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</si>
  <si>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</si>
  <si>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</si>
  <si>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</si>
  <si>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</si>
  <si>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</si>
  <si>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</si>
  <si>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</si>
  <si>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</si>
  <si>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</si>
  <si>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</si>
  <si>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</si>
  <si>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</si>
  <si>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</si>
  <si>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</si>
  <si>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</si>
  <si>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</si>
  <si>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</si>
  <si>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</si>
  <si>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</si>
  <si>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</si>
  <si>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</si>
  <si>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</si>
  <si>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</si>
  <si>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</si>
  <si>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</si>
  <si>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</si>
  <si>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</si>
  <si>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</si>
  <si>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</si>
  <si>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</si>
  <si>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</si>
  <si>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</si>
  <si>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</si>
  <si>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</si>
  <si>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</si>
  <si>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</si>
  <si>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</si>
  <si>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</si>
  <si>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</si>
  <si>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</si>
  <si>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</si>
  <si>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</si>
  <si>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</si>
  <si>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</si>
  <si>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</si>
  <si>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</si>
  <si>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</si>
  <si>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</si>
  <si>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</si>
  <si>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</si>
  <si>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</si>
  <si>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</si>
  <si>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</si>
  <si>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</si>
  <si>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</si>
  <si>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</si>
  <si>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</si>
  <si>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</si>
  <si>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</si>
  <si>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</si>
  <si>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</si>
  <si>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</si>
  <si>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</si>
  <si>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</si>
  <si>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</si>
  <si>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</si>
  <si>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</si>
  <si>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</si>
  <si>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</si>
  <si>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</si>
  <si>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</si>
  <si>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</si>
  <si>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</si>
  <si>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</si>
  <si>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</si>
  <si>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</si>
  <si>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</si>
  <si>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</si>
  <si>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</si>
  <si>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</si>
  <si>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</si>
  <si>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</si>
  <si>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</si>
  <si>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</si>
  <si>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</si>
  <si>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</si>
  <si>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</si>
  <si>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</si>
  <si>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</si>
  <si>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</si>
  <si>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</si>
  <si>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</si>
  <si>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</si>
  <si>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</si>
  <si>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</si>
  <si>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</si>
  <si>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</si>
  <si>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</si>
  <si>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</si>
  <si>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</si>
  <si>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</si>
  <si>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</si>
  <si>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</si>
  <si>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</si>
  <si>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</si>
  <si>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</si>
  <si>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</si>
  <si>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</si>
  <si>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</si>
  <si>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</si>
  <si>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</si>
  <si>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</si>
  <si>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</si>
  <si>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</si>
  <si>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</si>
  <si>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</si>
  <si>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</si>
  <si>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</si>
  <si>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</si>
  <si>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</si>
  <si>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</si>
  <si>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</si>
  <si>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</si>
  <si>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</si>
  <si>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</si>
  <si>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</si>
  <si>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</si>
  <si>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</si>
  <si>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</si>
  <si>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</si>
  <si>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</si>
  <si>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</si>
  <si>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</si>
  <si>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</si>
  <si>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</si>
  <si>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</si>
  <si>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</si>
  <si>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</si>
  <si>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</si>
  <si>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</si>
  <si>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</si>
  <si>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</si>
  <si>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</si>
  <si>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</si>
  <si>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</si>
  <si>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</si>
  <si>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</si>
  <si>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</si>
  <si>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</si>
  <si>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</si>
  <si>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</si>
  <si>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</si>
  <si>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</si>
  <si>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</si>
  <si>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</si>
  <si>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</si>
  <si>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</si>
  <si>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</si>
  <si>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</si>
  <si>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</si>
  <si>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</si>
  <si>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</si>
  <si>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</si>
  <si>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</si>
  <si>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</si>
  <si>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</si>
  <si>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</si>
  <si>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</si>
  <si>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</si>
  <si>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</si>
  <si>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</si>
  <si>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</si>
  <si>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</si>
  <si>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</si>
  <si>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</si>
  <si>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</si>
  <si>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</si>
  <si>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</si>
  <si>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</si>
  <si>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</si>
  <si>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</si>
  <si>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</si>
  <si>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</si>
  <si>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</si>
  <si>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</si>
  <si>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</si>
  <si>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</si>
  <si>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</si>
  <si>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</si>
  <si>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</si>
  <si>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</si>
  <si>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</si>
  <si>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</si>
  <si>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</si>
  <si>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</si>
  <si>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</si>
  <si>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</si>
  <si>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</si>
  <si>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</si>
  <si>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</si>
  <si>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</si>
  <si>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</si>
  <si>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</si>
  <si>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</si>
  <si>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</si>
  <si>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</si>
  <si>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</si>
  <si>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</si>
  <si>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</si>
  <si>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</si>
  <si>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</si>
  <si>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</si>
  <si>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</si>
  <si>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</si>
  <si>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</si>
  <si>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</si>
  <si>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</si>
  <si>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</si>
  <si>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</si>
  <si>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</si>
  <si>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</si>
  <si>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</si>
  <si>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</si>
  <si>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</si>
  <si>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</si>
  <si>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</si>
  <si>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</si>
  <si>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</si>
  <si>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</si>
  <si>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</si>
  <si>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</si>
  <si>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</si>
  <si>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</si>
  <si>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</si>
  <si>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</si>
  <si>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</si>
  <si>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</si>
  <si>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</si>
  <si>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</si>
  <si>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</si>
  <si>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</si>
  <si>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</si>
  <si>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</si>
  <si>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</si>
  <si>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</si>
  <si>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</si>
  <si>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</si>
  <si>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</si>
  <si>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</si>
  <si>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</si>
  <si>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</si>
  <si>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</si>
  <si>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</si>
  <si>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</si>
  <si>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</si>
  <si>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</si>
  <si>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</si>
  <si>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</si>
  <si>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</si>
  <si>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</si>
  <si>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</si>
  <si>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</si>
  <si>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</si>
  <si>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</si>
  <si>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</si>
  <si>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</si>
  <si>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</si>
  <si>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</si>
  <si>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</si>
  <si>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</si>
  <si>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</si>
  <si>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</si>
  <si>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</si>
  <si>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</si>
  <si>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</si>
  <si>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</si>
  <si>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</si>
  <si>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</si>
  <si>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</si>
  <si>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</si>
  <si>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</si>
  <si>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</si>
  <si>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</si>
  <si>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</si>
  <si>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</si>
  <si>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</si>
  <si>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</si>
  <si>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</si>
  <si>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</si>
  <si>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</si>
  <si>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</si>
  <si>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</si>
  <si>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</si>
  <si>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</si>
  <si>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</si>
  <si>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</si>
  <si>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</si>
  <si>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</si>
  <si>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</si>
  <si>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</si>
  <si>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</si>
  <si>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</si>
  <si>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</si>
  <si>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</si>
  <si>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</si>
  <si>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</si>
  <si>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</si>
  <si>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</si>
  <si>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</si>
  <si>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</si>
  <si>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</si>
  <si>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</si>
  <si>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</si>
  <si>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</si>
  <si>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</si>
  <si>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</si>
  <si>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</si>
  <si>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</si>
  <si>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</si>
  <si>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</si>
  <si>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</si>
  <si>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</si>
  <si>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</si>
  <si>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</si>
  <si>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</si>
  <si>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</si>
  <si>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</si>
  <si>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</si>
  <si>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</si>
  <si>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</si>
  <si>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</si>
  <si>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</si>
  <si>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</si>
  <si>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</si>
  <si>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</si>
  <si>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</si>
  <si>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</si>
  <si>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</si>
  <si>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</si>
  <si>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</si>
  <si>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</si>
  <si>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</si>
  <si>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</si>
  <si>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</si>
  <si>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</si>
  <si>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</si>
  <si>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</si>
  <si>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</si>
  <si>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</si>
  <si>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</si>
  <si>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</si>
  <si>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</si>
  <si>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</si>
  <si>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</si>
  <si>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</si>
  <si>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</si>
  <si>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</si>
  <si>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</si>
  <si>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</si>
  <si>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</si>
  <si>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</si>
  <si>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</si>
  <si>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</si>
  <si>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</si>
  <si>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</si>
  <si>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</si>
  <si>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</si>
  <si>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</si>
  <si>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</si>
  <si>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</si>
  <si>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</si>
  <si>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</si>
  <si>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</si>
  <si>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</si>
  <si>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</si>
  <si>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</si>
  <si>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</si>
  <si>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</si>
  <si>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</si>
  <si>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</si>
  <si>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</si>
  <si>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</si>
  <si>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</si>
  <si>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</si>
  <si>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</si>
  <si>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</si>
  <si>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</si>
  <si>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</si>
  <si>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</si>
  <si>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</si>
  <si>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</si>
  <si>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</si>
  <si>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</si>
  <si>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</si>
  <si>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</si>
  <si>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</si>
  <si>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</si>
  <si>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</si>
  <si>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</si>
  <si>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</si>
  <si>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</si>
  <si>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</si>
  <si>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</si>
  <si>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</si>
  <si>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</si>
  <si>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</si>
  <si>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</si>
  <si>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</si>
  <si>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</si>
  <si>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</si>
  <si>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</si>
  <si>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</si>
  <si>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</si>
  <si>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</si>
  <si>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</si>
  <si>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</si>
  <si>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</si>
  <si>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</si>
  <si>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</si>
  <si>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</si>
  <si>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</si>
  <si>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</si>
  <si>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</si>
  <si>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</si>
  <si>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</si>
  <si>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</si>
  <si>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</si>
  <si>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</si>
  <si>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</si>
  <si>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</si>
  <si>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</si>
  <si>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</si>
  <si>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</si>
  <si>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</si>
  <si>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</si>
  <si>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</si>
  <si>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</si>
  <si>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</si>
  <si>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</si>
  <si>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</si>
  <si>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</si>
  <si>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</si>
  <si>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</si>
  <si>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</si>
  <si>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</si>
  <si>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</si>
  <si>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</si>
  <si>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</si>
  <si>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</si>
  <si>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</si>
  <si>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</si>
  <si>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</si>
  <si>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</si>
  <si>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</si>
  <si>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</si>
  <si>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</si>
  <si>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</si>
  <si>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</si>
  <si>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</si>
  <si>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</si>
  <si>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</si>
  <si>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</si>
  <si>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</si>
  <si>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</si>
  <si>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</si>
  <si>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</si>
  <si>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</si>
  <si>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</si>
  <si>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</si>
  <si>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</si>
  <si>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</si>
  <si>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</si>
  <si>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</si>
  <si>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</si>
  <si>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</si>
  <si>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</si>
  <si>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</si>
  <si>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</si>
  <si>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</si>
  <si>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</si>
  <si>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</si>
  <si>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</si>
  <si>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</si>
  <si>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</si>
  <si>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</si>
  <si>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</si>
  <si>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</si>
  <si>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</si>
  <si>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</si>
  <si>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</si>
  <si>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</si>
  <si>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</si>
  <si>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</si>
  <si>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</si>
  <si>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</si>
  <si>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</si>
  <si>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</si>
  <si>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</si>
  <si>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</si>
  <si>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</si>
  <si>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</si>
  <si>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</si>
  <si>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</si>
  <si>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</si>
  <si>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</si>
  <si>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</si>
  <si>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</si>
  <si>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</si>
  <si>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</si>
  <si>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</si>
  <si>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</si>
  <si>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</si>
  <si>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</si>
  <si>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</si>
  <si>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</si>
  <si>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</si>
  <si>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</si>
  <si>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</si>
  <si>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</si>
  <si>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</si>
  <si>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</si>
  <si>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</si>
  <si>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</si>
  <si>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</si>
  <si>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</si>
  <si>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</si>
  <si>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</si>
  <si>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</si>
  <si>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</si>
  <si>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</si>
  <si>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</si>
  <si>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</si>
  <si>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</si>
  <si>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</si>
  <si>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</si>
  <si>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</si>
  <si>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</si>
  <si>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</si>
  <si>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</si>
  <si>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</si>
  <si>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</si>
  <si>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</si>
  <si>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</si>
  <si>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</si>
  <si>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</si>
  <si>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</si>
  <si>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</si>
  <si>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</si>
  <si>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</si>
  <si>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</si>
  <si>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</si>
  <si>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</si>
  <si>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</si>
  <si>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</si>
  <si>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</si>
  <si>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</si>
  <si>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</si>
  <si>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</si>
  <si>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</si>
  <si>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</si>
  <si>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</si>
  <si>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</si>
  <si>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</si>
  <si>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</si>
  <si>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</si>
  <si>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</si>
  <si>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</si>
  <si>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</si>
  <si>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</si>
  <si>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</si>
  <si>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</si>
  <si>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</si>
  <si>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</si>
  <si>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</si>
  <si>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</si>
  <si>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</si>
  <si>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</si>
  <si>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</si>
  <si>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</si>
  <si>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</si>
  <si>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</si>
  <si>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</si>
  <si>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</si>
  <si>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</si>
  <si>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</si>
  <si>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</si>
  <si>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</si>
  <si>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</si>
  <si>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</si>
  <si>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</si>
  <si>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</si>
  <si>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</si>
  <si>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</si>
  <si>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</si>
  <si>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</si>
  <si>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</si>
  <si>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</si>
  <si>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</si>
  <si>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</si>
  <si>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</si>
  <si>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</si>
  <si>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</si>
  <si>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</si>
  <si>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</si>
  <si>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</si>
  <si>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</si>
  <si>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</si>
  <si>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</si>
  <si>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</si>
  <si>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</si>
  <si>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</si>
  <si>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</si>
  <si>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</si>
  <si>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</si>
  <si>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</si>
  <si>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</si>
  <si>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</si>
  <si>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</si>
  <si>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</si>
  <si>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</si>
  <si>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</si>
  <si>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</si>
  <si>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</si>
  <si>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</si>
  <si>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</si>
  <si>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</si>
  <si>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</si>
  <si>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</si>
  <si>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</si>
  <si>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</si>
  <si>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</si>
  <si>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</si>
  <si>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</si>
  <si>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</si>
  <si>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</si>
  <si>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</si>
  <si>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</si>
  <si>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</si>
  <si>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</si>
  <si>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</si>
  <si>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</si>
  <si>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</si>
  <si>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</si>
  <si>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</si>
  <si>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</si>
  <si>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</si>
  <si>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</si>
  <si>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</si>
  <si>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</si>
  <si>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</si>
  <si>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</si>
  <si>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</si>
  <si>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</si>
  <si>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</si>
  <si>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</si>
  <si>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</si>
  <si>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</si>
  <si>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</si>
  <si>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</si>
  <si>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</si>
  <si>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</si>
  <si>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</si>
  <si>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</si>
  <si>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</si>
  <si>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</si>
  <si>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</si>
  <si>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</si>
  <si>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</si>
  <si>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</si>
  <si>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</si>
  <si>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</si>
  <si>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</si>
  <si>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</si>
  <si>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</si>
  <si>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</si>
  <si>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</si>
  <si>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</si>
  <si>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</si>
  <si>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</si>
  <si>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</si>
  <si>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</si>
  <si>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</si>
  <si>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</si>
  <si>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</si>
  <si>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</si>
  <si>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</si>
  <si>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</si>
  <si>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</si>
  <si>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</si>
  <si>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</si>
  <si>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</si>
  <si>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</si>
  <si>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</si>
  <si>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</si>
  <si>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</si>
  <si>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</si>
  <si>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</si>
  <si>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</si>
  <si>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</si>
  <si>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</si>
  <si>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</si>
  <si>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</si>
  <si>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</si>
  <si>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</si>
  <si>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</si>
  <si>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</si>
  <si>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</si>
  <si>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</si>
  <si>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</si>
  <si>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</si>
  <si>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</si>
  <si>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</si>
  <si>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</si>
  <si>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</si>
  <si>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</si>
  <si>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</si>
  <si>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</si>
  <si>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</si>
  <si>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</si>
  <si>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</si>
  <si>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</si>
  <si>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</si>
  <si>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</si>
  <si>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</si>
  <si>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</si>
  <si>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</si>
  <si>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</si>
  <si>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</si>
  <si>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</si>
  <si>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</si>
  <si>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</si>
  <si>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</si>
  <si>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</si>
  <si>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</si>
  <si>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</si>
  <si>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</si>
  <si>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</si>
  <si>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</si>
  <si>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</si>
  <si>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</si>
  <si>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</si>
  <si>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</si>
  <si>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</si>
  <si>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</si>
  <si>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</si>
  <si>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</si>
  <si>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</si>
  <si>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</si>
  <si>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</si>
  <si>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</si>
  <si>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</si>
  <si>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</si>
  <si>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</si>
  <si>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</si>
  <si>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</si>
  <si>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</si>
  <si>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</si>
  <si>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</si>
  <si>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</si>
  <si>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</si>
  <si>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</si>
  <si>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</si>
  <si>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</si>
  <si>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</si>
  <si>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</si>
  <si>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</si>
  <si>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</si>
  <si>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</si>
  <si>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</si>
  <si>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</si>
  <si>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</si>
  <si>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</si>
  <si>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</si>
  <si>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</si>
  <si>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</si>
  <si>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</si>
  <si>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</si>
  <si>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</si>
  <si>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</si>
  <si>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</si>
  <si>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</si>
  <si>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</si>
  <si>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</si>
  <si>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</si>
  <si>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</si>
  <si>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</si>
  <si>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</si>
  <si>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</si>
  <si>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</si>
  <si>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</si>
  <si>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</si>
  <si>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</si>
  <si>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</si>
  <si>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</si>
  <si>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</si>
  <si>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</si>
  <si>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</si>
  <si>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</si>
  <si>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</si>
  <si>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</si>
  <si>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</si>
  <si>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</si>
  <si>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</si>
  <si>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</si>
  <si>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</si>
  <si>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</si>
  <si>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</si>
  <si>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</si>
  <si>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</si>
  <si>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</si>
  <si>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</si>
  <si>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</si>
  <si>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</si>
  <si>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</si>
  <si>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</si>
  <si>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</si>
  <si>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</si>
  <si>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</si>
  <si>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</si>
  <si>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</si>
  <si>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</si>
  <si>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</si>
  <si>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</si>
  <si>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</si>
  <si>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</si>
  <si>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</si>
  <si>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</si>
  <si>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</si>
  <si>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</si>
  <si>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</si>
  <si>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</si>
  <si>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</si>
  <si>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</si>
  <si>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</si>
  <si>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</si>
  <si>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</si>
  <si>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</si>
  <si>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</si>
  <si>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</si>
  <si>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</si>
  <si>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</si>
  <si>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</si>
  <si>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</si>
  <si>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</si>
  <si>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</si>
  <si>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</si>
  <si>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</si>
  <si>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</si>
  <si>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</si>
  <si>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</si>
  <si>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</si>
  <si>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</si>
  <si>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</si>
  <si>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</si>
  <si>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</si>
  <si>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</si>
  <si>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</si>
  <si>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</si>
  <si>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</si>
  <si>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</si>
  <si>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</si>
  <si>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</si>
  <si>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</si>
  <si>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</si>
  <si>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</si>
  <si>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</si>
  <si>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</si>
  <si>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</si>
  <si>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</si>
  <si>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</si>
  <si>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</si>
  <si>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</si>
  <si>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</si>
  <si>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</si>
  <si>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</si>
  <si>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</si>
  <si>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</si>
  <si>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</si>
  <si>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</si>
  <si>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</si>
  <si>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</si>
  <si>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</si>
  <si>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</si>
  <si>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</si>
  <si>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</si>
  <si>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</si>
  <si>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</si>
  <si>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</si>
  <si>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</si>
  <si>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</si>
  <si>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</si>
  <si>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</si>
  <si>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</si>
  <si>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</si>
  <si>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</si>
  <si>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</si>
  <si>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</si>
  <si>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</si>
  <si>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</si>
  <si>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</si>
  <si>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</si>
  <si>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</si>
  <si>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</si>
  <si>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</si>
  <si>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</si>
  <si>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</si>
  <si>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</si>
  <si>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</si>
  <si>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</si>
  <si>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</si>
  <si>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</si>
  <si>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</si>
  <si>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</si>
  <si>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</si>
  <si>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</si>
  <si>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</si>
  <si>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</si>
  <si>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</si>
  <si>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</si>
  <si>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</si>
  <si>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</si>
  <si>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</si>
  <si>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</si>
  <si>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</si>
  <si>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</si>
  <si>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</si>
  <si>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</si>
  <si>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</si>
  <si>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</si>
  <si>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</si>
  <si>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</si>
  <si>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</si>
  <si>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</si>
  <si>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</si>
  <si>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</si>
  <si>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</si>
  <si>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</si>
  <si>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</si>
  <si>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</si>
  <si>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</si>
  <si>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</si>
  <si>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</si>
  <si>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</si>
  <si>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</si>
  <si>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</si>
  <si>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</si>
  <si>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</si>
  <si>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</si>
  <si>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</si>
  <si>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</si>
  <si>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</si>
  <si>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</si>
  <si>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</si>
  <si>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</si>
  <si>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</si>
  <si>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</si>
  <si>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</si>
  <si>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</si>
  <si>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</si>
  <si>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</si>
  <si>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</si>
  <si>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</si>
  <si>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</si>
  <si>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</si>
  <si>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</si>
  <si>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</si>
  <si>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</si>
  <si>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</si>
  <si>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</si>
  <si>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</si>
  <si>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</si>
  <si>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</si>
  <si>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</si>
  <si>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</si>
  <si>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</si>
  <si>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</si>
  <si>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</si>
  <si>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</si>
  <si>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</si>
  <si>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</si>
  <si>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</si>
  <si>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</si>
  <si>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</si>
  <si>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</si>
  <si>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</si>
  <si>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</si>
  <si>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</si>
  <si>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</si>
  <si>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</si>
  <si>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</si>
  <si>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</si>
  <si>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</si>
  <si>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</si>
  <si>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</si>
  <si>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</si>
  <si>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</si>
  <si>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</si>
  <si>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</si>
  <si>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</si>
  <si>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</si>
  <si>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</si>
  <si>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</si>
  <si>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</si>
  <si>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</si>
  <si>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</si>
  <si>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</si>
  <si>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</si>
  <si>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</si>
  <si>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</si>
  <si>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</si>
  <si>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</si>
  <si>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</si>
  <si>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</si>
  <si>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</si>
  <si>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</si>
  <si>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</si>
  <si>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</si>
  <si>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</si>
  <si>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</si>
  <si>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</si>
  <si>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</si>
  <si>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</si>
  <si>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</si>
  <si>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</si>
  <si>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</si>
  <si>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</si>
  <si>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</si>
  <si>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</si>
  <si>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</si>
  <si>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</si>
  <si>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</si>
  <si>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</si>
  <si>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</si>
  <si>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</si>
  <si>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</si>
  <si>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</si>
  <si>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</si>
  <si>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</si>
  <si>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</si>
  <si>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</si>
  <si>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</si>
  <si>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</si>
  <si>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</si>
  <si>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</si>
  <si>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</si>
  <si>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</si>
  <si>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</si>
  <si>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</si>
  <si>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</si>
  <si>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</si>
  <si>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</si>
  <si>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</si>
  <si>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</si>
  <si>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</si>
  <si>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</si>
  <si>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</si>
  <si>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</si>
  <si>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</si>
  <si>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</si>
  <si>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</si>
  <si>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</si>
  <si>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</si>
  <si>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</si>
  <si>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</si>
  <si>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</si>
  <si>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</si>
  <si>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</si>
  <si>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</si>
  <si>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</si>
  <si>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</si>
  <si>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</si>
  <si>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</si>
  <si>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</si>
  <si>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</si>
  <si>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</si>
  <si>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</si>
  <si>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</si>
  <si>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</si>
  <si>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</si>
  <si>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</si>
  <si>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</si>
  <si>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</si>
  <si>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</si>
  <si>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</si>
  <si>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</si>
  <si>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</si>
  <si>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</si>
  <si>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</si>
  <si>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</si>
  <si>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</si>
  <si>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</si>
  <si>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</si>
  <si>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</si>
  <si>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</si>
  <si>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</si>
  <si>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</si>
  <si>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</si>
  <si>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</si>
  <si>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</si>
  <si>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</si>
  <si>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</si>
  <si>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</si>
  <si>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</si>
  <si>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</si>
  <si>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</si>
  <si>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</si>
  <si>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</si>
  <si>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</si>
  <si>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</si>
  <si>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</si>
  <si>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</si>
  <si>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</si>
  <si>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</si>
  <si>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</si>
  <si>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</si>
  <si>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</si>
  <si>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</si>
  <si>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</si>
  <si>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</si>
  <si>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</si>
  <si>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</si>
  <si>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</si>
  <si>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</si>
  <si>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</si>
  <si>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</si>
  <si>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</si>
  <si>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</si>
  <si>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</si>
  <si>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</si>
  <si>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</si>
  <si>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</si>
  <si>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</si>
  <si>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</si>
  <si>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</si>
  <si>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</si>
  <si>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</si>
  <si>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</si>
  <si>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</si>
  <si>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</si>
  <si>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</si>
  <si>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</si>
  <si>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</si>
  <si>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</si>
  <si>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</si>
  <si>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</si>
  <si>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</si>
  <si>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</si>
  <si>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</si>
  <si>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</si>
  <si>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</si>
  <si>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</si>
  <si>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</si>
  <si>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</si>
  <si>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</si>
  <si>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</si>
  <si>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</si>
  <si>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</si>
  <si>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</si>
  <si>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</si>
  <si>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</si>
  <si>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</si>
  <si>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</si>
  <si>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</si>
  <si>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</si>
  <si>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</si>
  <si>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</si>
  <si>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</si>
  <si>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</si>
  <si>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</si>
  <si>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</si>
  <si>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</si>
  <si>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</si>
  <si>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</si>
  <si>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</si>
  <si>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</si>
  <si>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</si>
  <si>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</si>
  <si>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</si>
  <si>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</si>
  <si>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</si>
  <si>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</si>
  <si>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</si>
  <si>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</si>
  <si>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</si>
  <si>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</si>
  <si>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</si>
  <si>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</si>
  <si>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</si>
  <si>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</si>
  <si>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</si>
  <si>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</si>
  <si>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</si>
  <si>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</si>
  <si>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</si>
  <si>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</si>
  <si>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</si>
  <si>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</si>
  <si>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</si>
  <si>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</si>
  <si>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</si>
  <si>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</si>
  <si>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</si>
  <si>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</si>
  <si>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</si>
  <si>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</si>
  <si>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</si>
  <si>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</si>
  <si>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</si>
  <si>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</si>
  <si>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</si>
  <si>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</si>
  <si>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</si>
  <si>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</si>
  <si>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</si>
  <si>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</si>
  <si>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</si>
  <si>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</si>
  <si>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</si>
  <si>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</si>
  <si>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</si>
  <si>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</si>
  <si>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</si>
  <si>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</si>
  <si>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</si>
  <si>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</si>
  <si>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</si>
  <si>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</si>
  <si>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</si>
  <si>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</si>
  <si>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</si>
  <si>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</si>
  <si>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</si>
  <si>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</si>
  <si>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</si>
  <si>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</si>
  <si>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</si>
  <si>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</si>
  <si>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</si>
  <si>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</si>
  <si>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</si>
  <si>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</si>
  <si>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</si>
  <si>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</si>
  <si>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</si>
  <si>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</si>
  <si>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</si>
  <si>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</si>
  <si>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</si>
  <si>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</si>
  <si>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</si>
  <si>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</si>
  <si>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</si>
  <si>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</si>
  <si>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</si>
  <si>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</si>
  <si>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</si>
  <si>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</si>
  <si>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</si>
  <si>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</si>
  <si>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</si>
  <si>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</si>
  <si>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</si>
  <si>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</si>
  <si>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</si>
  <si>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</si>
  <si>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</si>
  <si>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</si>
  <si>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</si>
  <si>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</si>
  <si>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</si>
  <si>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</si>
  <si>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</si>
  <si>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</si>
  <si>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</si>
  <si>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</si>
  <si>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</si>
  <si>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</si>
  <si>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</si>
  <si>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</si>
  <si>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</si>
  <si>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</si>
  <si>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</si>
  <si>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</si>
  <si>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</si>
  <si>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</si>
  <si>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</si>
  <si>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</si>
  <si>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</si>
  <si>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</si>
  <si>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</si>
  <si>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</si>
  <si>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</si>
  <si>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</si>
  <si>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</si>
  <si>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</si>
  <si>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</si>
  <si>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</si>
  <si>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</si>
  <si>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</si>
  <si>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</si>
  <si>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</si>
  <si>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</si>
  <si>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</si>
  <si>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</si>
  <si>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</si>
  <si>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</si>
  <si>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</si>
  <si>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</si>
  <si>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</si>
  <si>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</si>
  <si>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</si>
  <si>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</si>
  <si>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</si>
  <si>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</si>
  <si>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</si>
  <si>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</si>
  <si>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</si>
  <si>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</si>
  <si>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</si>
  <si>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</si>
  <si>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</si>
  <si>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</si>
  <si>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</si>
  <si>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</si>
  <si>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</si>
  <si>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</si>
  <si>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</si>
  <si>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</si>
  <si>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</si>
  <si>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</si>
  <si>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</si>
  <si>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</si>
  <si>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</si>
  <si>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</si>
  <si>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</si>
  <si>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</si>
  <si>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</si>
  <si>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</si>
  <si>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</si>
  <si>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</si>
  <si>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</si>
  <si>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</si>
  <si>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</si>
  <si>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</si>
  <si>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</si>
  <si>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</si>
  <si>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</si>
  <si>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</si>
  <si>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</si>
  <si>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</si>
  <si>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</si>
  <si>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</si>
  <si>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</si>
  <si>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</si>
  <si>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</si>
  <si>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</si>
  <si>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</si>
  <si>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</si>
  <si>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</si>
  <si>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</si>
  <si>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</si>
  <si>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</si>
  <si>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</si>
  <si>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</si>
  <si>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</si>
  <si>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</si>
  <si>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</si>
  <si>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</si>
  <si>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</si>
  <si>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</si>
  <si>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</si>
  <si>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</si>
  <si>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</si>
  <si>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</si>
  <si>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</si>
  <si>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</si>
  <si>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</si>
  <si>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</si>
  <si>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</si>
  <si>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</si>
  <si>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</si>
  <si>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</si>
  <si>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</si>
  <si>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</si>
  <si>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</si>
  <si>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</si>
  <si>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</si>
  <si>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</si>
  <si>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</si>
  <si>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</si>
  <si>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</si>
  <si>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</si>
  <si>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</si>
  <si>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</si>
  <si>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</si>
  <si>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</si>
  <si>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</si>
  <si>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</si>
  <si>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</si>
  <si>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</si>
  <si>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</si>
  <si>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</si>
  <si>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</si>
  <si>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</si>
  <si>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</si>
  <si>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</si>
  <si>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</si>
  <si>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</si>
  <si>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</si>
  <si>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</si>
  <si>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</si>
  <si>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</si>
  <si>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</si>
  <si>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</si>
  <si>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</si>
  <si>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</si>
  <si>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</si>
  <si>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</si>
  <si>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</si>
  <si>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</si>
  <si>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</si>
  <si>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</si>
  <si>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</si>
  <si>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</si>
  <si>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</si>
  <si>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</si>
  <si>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</si>
  <si>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</si>
  <si>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</si>
  <si>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</si>
  <si>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</si>
  <si>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</si>
  <si>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</si>
  <si>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</si>
  <si>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</si>
  <si>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</si>
  <si>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</si>
  <si>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</si>
  <si>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</si>
  <si>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</si>
  <si>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</si>
  <si>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</si>
  <si>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</si>
  <si>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</si>
  <si>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</si>
  <si>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</si>
  <si>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</si>
  <si>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</si>
  <si>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</si>
  <si>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</si>
  <si>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</si>
  <si>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</si>
  <si>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</si>
  <si>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</si>
  <si>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</si>
  <si>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</si>
  <si>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</si>
  <si>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</si>
  <si>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</si>
  <si>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</si>
  <si>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</si>
  <si>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</si>
  <si>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</si>
  <si>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</si>
  <si>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</si>
  <si>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</si>
  <si>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</si>
  <si>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</si>
  <si>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</si>
  <si>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</si>
  <si>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</si>
  <si>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</si>
  <si>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</si>
  <si>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</si>
  <si>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</si>
  <si>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</si>
  <si>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</si>
  <si>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</si>
  <si>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</si>
  <si>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</si>
  <si>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</si>
  <si>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</si>
  <si>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</si>
  <si>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</si>
  <si>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</si>
  <si>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</si>
  <si>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</si>
  <si>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</si>
  <si>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</si>
  <si>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</si>
  <si>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</si>
  <si>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</si>
  <si>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</si>
  <si>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</si>
  <si>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</si>
  <si>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</si>
  <si>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</si>
  <si>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</si>
  <si>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</si>
  <si>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</si>
  <si>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</si>
  <si>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</si>
  <si>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</si>
  <si>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</si>
  <si>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</si>
  <si>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</si>
  <si>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</si>
  <si>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</si>
  <si>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</si>
  <si>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</si>
  <si>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</si>
  <si>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</si>
  <si>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</si>
  <si>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</si>
  <si>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</si>
  <si>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</si>
  <si>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</si>
  <si>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</si>
  <si>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</si>
  <si>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</si>
  <si>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</si>
  <si>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</si>
  <si>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</si>
  <si>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</si>
  <si>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</si>
  <si>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</si>
  <si>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</si>
  <si>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</si>
  <si>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</si>
  <si>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</si>
  <si>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</si>
  <si>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</si>
  <si>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</si>
  <si>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</si>
  <si>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</si>
  <si>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</si>
  <si>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</si>
  <si>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</si>
  <si>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</si>
  <si>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</si>
  <si>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</si>
  <si>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</si>
  <si>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</si>
  <si>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</si>
  <si>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</si>
  <si>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</si>
  <si>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</si>
  <si>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</si>
  <si>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</si>
  <si>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</si>
  <si>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</si>
  <si>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</si>
  <si>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</si>
  <si>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</si>
  <si>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</si>
  <si>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</si>
  <si>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</si>
  <si>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</si>
  <si>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</si>
  <si>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</si>
  <si>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</si>
  <si>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</si>
  <si>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</si>
  <si>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</si>
  <si>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</si>
  <si>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</si>
  <si>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</si>
  <si>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</si>
  <si>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</si>
  <si>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</si>
  <si>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</si>
  <si>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</si>
  <si>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</si>
  <si>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</si>
  <si>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</si>
  <si>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</si>
  <si>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</si>
  <si>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</si>
  <si>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</si>
  <si>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</si>
  <si>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</si>
  <si>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</si>
  <si>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</si>
  <si>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</si>
  <si>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</si>
  <si>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</si>
  <si>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</si>
  <si>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</si>
  <si>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</si>
  <si>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</si>
  <si>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</si>
  <si>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</si>
  <si>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</si>
  <si>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</si>
  <si>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</si>
  <si>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</si>
  <si>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</si>
  <si>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</si>
  <si>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</si>
  <si>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</si>
  <si>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</si>
  <si>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</si>
  <si>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</si>
  <si>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</si>
  <si>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</si>
  <si>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</si>
  <si>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</si>
  <si>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</si>
  <si>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</si>
  <si>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</si>
  <si>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</si>
  <si>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</si>
  <si>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</si>
  <si>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</si>
  <si>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</si>
  <si>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</si>
  <si>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</si>
  <si>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</si>
  <si>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</si>
  <si>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</si>
  <si>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</si>
  <si>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</si>
  <si>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</si>
  <si>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</si>
  <si>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</si>
  <si>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</si>
  <si>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</si>
  <si>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</si>
  <si>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</si>
  <si>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</si>
  <si>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</si>
  <si>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</si>
  <si>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</si>
  <si>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</si>
  <si>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</si>
  <si>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</si>
  <si>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</si>
  <si>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</si>
  <si>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</si>
  <si>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</si>
  <si>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</si>
  <si>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</si>
  <si>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</si>
  <si>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</si>
  <si>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</si>
  <si>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</si>
  <si>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</si>
  <si>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</si>
  <si>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</si>
  <si>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</si>
  <si>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</si>
  <si>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</si>
  <si>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</si>
  <si>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</si>
  <si>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</si>
  <si>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</si>
  <si>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</si>
  <si>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</si>
  <si>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</si>
  <si>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</si>
  <si>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</si>
  <si>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</si>
  <si>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</si>
  <si>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</si>
  <si>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</si>
  <si>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</si>
  <si>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</si>
  <si>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</si>
  <si>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</si>
  <si>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</si>
  <si>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</si>
  <si>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</si>
  <si>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</si>
  <si>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</si>
  <si>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</si>
  <si>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</si>
  <si>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</si>
  <si>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</si>
  <si>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</si>
  <si>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</si>
  <si>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</si>
  <si>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</si>
  <si>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</si>
  <si>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</si>
  <si>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</si>
  <si>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</si>
  <si>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</si>
  <si>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</si>
  <si>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</si>
  <si>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</si>
  <si>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</si>
  <si>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</si>
  <si>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</si>
  <si>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</si>
  <si>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</si>
  <si>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</si>
  <si>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</si>
  <si>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</si>
  <si>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</si>
  <si>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</si>
  <si>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</si>
  <si>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</si>
  <si>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</si>
  <si>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</si>
  <si>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</si>
  <si>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</si>
  <si>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</si>
  <si>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</si>
  <si>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</si>
  <si>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</si>
  <si>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</si>
  <si>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</si>
  <si>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</si>
  <si>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</si>
  <si>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</si>
  <si>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</si>
  <si>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</si>
  <si>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</si>
  <si>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</si>
  <si>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</si>
  <si>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</si>
  <si>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</si>
  <si>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</si>
  <si>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</si>
  <si>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</si>
  <si>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</si>
  <si>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</si>
  <si>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</si>
  <si>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</si>
  <si>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</si>
  <si>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</si>
  <si>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</si>
  <si>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</si>
  <si>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</si>
  <si>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</si>
  <si>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</si>
  <si>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</si>
  <si>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</si>
  <si>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</si>
  <si>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</si>
  <si>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</si>
  <si>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</si>
  <si>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</si>
  <si>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</si>
  <si>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</si>
  <si>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</si>
  <si>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</si>
  <si>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</si>
  <si>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</si>
  <si>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</si>
  <si>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</si>
  <si>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</si>
  <si>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</si>
  <si>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</si>
  <si>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</si>
  <si>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</si>
  <si>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</si>
  <si>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</si>
  <si>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</si>
  <si>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</si>
  <si>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</si>
  <si>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</si>
  <si>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</si>
  <si>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</si>
  <si>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</si>
  <si>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</si>
  <si>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</si>
  <si>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</si>
  <si>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</si>
  <si>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</si>
  <si>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</si>
  <si>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</si>
  <si>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</si>
  <si>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</si>
  <si>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</si>
  <si>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</si>
  <si>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</si>
  <si>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</si>
  <si>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</si>
  <si>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</si>
  <si>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</si>
  <si>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</si>
  <si>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</si>
  <si>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</si>
  <si>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</si>
  <si>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</si>
  <si>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</si>
  <si>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</si>
  <si>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</si>
  <si>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</si>
  <si>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</si>
  <si>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</si>
  <si>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</si>
  <si>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</si>
  <si>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</si>
  <si>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</si>
  <si>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</si>
  <si>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</si>
  <si>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</si>
  <si>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</si>
  <si>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</si>
  <si>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</si>
  <si>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</si>
  <si>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</si>
  <si>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</si>
  <si>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</si>
  <si>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</si>
  <si>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</si>
  <si>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</si>
  <si>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</si>
  <si>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</si>
  <si>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</si>
  <si>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</si>
  <si>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</si>
  <si>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</si>
  <si>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</si>
  <si>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</si>
  <si>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</si>
  <si>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</si>
  <si>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</si>
  <si>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</si>
  <si>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</si>
  <si>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</si>
  <si>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</si>
  <si>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</si>
  <si>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</si>
  <si>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</si>
  <si>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</si>
  <si>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</si>
  <si>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</si>
  <si>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</si>
  <si>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</si>
  <si>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</si>
  <si>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</si>
  <si>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</si>
  <si>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</si>
  <si>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</si>
  <si>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</si>
  <si>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</si>
  <si>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</si>
  <si>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</si>
  <si>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</si>
  <si>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</si>
  <si>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</si>
  <si>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</si>
  <si>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</si>
  <si>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</si>
  <si>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</si>
  <si>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</si>
  <si>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</si>
  <si>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</si>
  <si>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</si>
  <si>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</si>
  <si>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</si>
  <si>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</si>
  <si>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</si>
  <si>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</si>
  <si>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</si>
  <si>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</si>
  <si>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</si>
  <si>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</si>
  <si>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</si>
  <si>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</si>
  <si>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</si>
  <si>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</si>
  <si>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</si>
  <si>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</si>
  <si>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</si>
  <si>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</si>
  <si>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</si>
  <si>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</si>
  <si>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</si>
  <si>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</si>
  <si>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</si>
  <si>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</si>
  <si>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</si>
  <si>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</si>
  <si>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 xml:space="preserve">ETA 70 min </t>
  </si>
  <si>
    <t>PCM-20251209-00000872</t>
  </si>
  <si>
    <t xml:space="preserve">EM team on the way 80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</si>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</sst>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337.54585138888797</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9.7298148146364838E-2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46000.494277314814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46000.494277314814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46000.494277314814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46000.494277314814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46000.494277314814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46000.494277314814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46000.494277314814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46000.494277314814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46000.494277314814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46000.494277314814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46000.494277314814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46000.494277314814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46000.494277314814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46000.494277314814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46000.494277314814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46000.494277314814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46000.494277314814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46000.494277314814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46000.494277314814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46000.494277314814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46000.494277314814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46000.494277314814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46000.494277314814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46000.494277314814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46000.494277314814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46000.494277314814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46000.494277314814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46000.494277314814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46000.494277314814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46000.494277314814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46000.494277314814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46000.494277314814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46000.494277314814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46000.494277314814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46000.494277314814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46000.494277314814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46000.494277314814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46000.494277314814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46000.494277314814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46000.494277314814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46000.494277314814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46000.494277314814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46000.494277314814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46000.494277314814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46000.494277314814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46000.494277314814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46000.494277314814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46000.494277314814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46000.494277314814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46000.494277314814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46000.494277314814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46000.494277314814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46000.494277314814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46000.494277314814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46000.494277314814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46000.494277314814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46000.494277314814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46000.494277314814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46000.494277314814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46000.494277314814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46000.494277314814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46000.494277314814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46000.494277314814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46000.494277314814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46000.494277314814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46000.494277314814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46000.494277314814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46000.494277314814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46000.494277314814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46000.494277314814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46000.494277314814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46000.494277314814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46000.494277314814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46000.494277314814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46000.494277314814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46000.494277314814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46000.494277314814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46000.494277314814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46000.494277314814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46000.494277314814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46000.494277314814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46000.494277314814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46000.494277314814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46000.494277314814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46000.494277314814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46000.494277314814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46000.494277314814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46000.494277314814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46000.494277314814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46000.494277314814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46000.494277314814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46000.494277314814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46000.494277314814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46000.494277314814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46000.494277314814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46000.494277314814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46000.494277314814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46000.494277314814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46000.494277314814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46000.494277314814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46000.494277314814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46000.494277314814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46000.494277314814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46000.494277314814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46000.494277314814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46000.494277314814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46000.494277314814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46000.494277314814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46000.494277314814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46000.494277314814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46000.494277314814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46000.494277314814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46000.494277314814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46000.494277314814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46000.494277314814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46000.494277314814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46000.494277314814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46000.494277314814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46000.494277314814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46000.494277314814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46000.494277314814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46000.494277314814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46000.494277314814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46000.494277314814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46000.494277314814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46000.494277314814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46000.494277314814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46000.494277314814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46000.494277314814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46000.494277314814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46000.494277314814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46000.494277314814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46000.494277314814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46000.494277314814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46000.494277314814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46000.494277314814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46000.494277314814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46000.494277314814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46000.494277314814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46000.494277314814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46000.494277314814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46000.494277314814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46000.494277314814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46000.494277314814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46000.494277314814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46000.494277314814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46000.494277314814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46000.494277314814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46000.494277314814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46000.494277314814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46000.494277314814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46000.494277314814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46000.494277314814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46000.494277314814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46000.494277314814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46000.494277314814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46000.494277314814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46000.494277314814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46000.494277314814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46000.494277314814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46000.494277314814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46000.494277314814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46000.494277314814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46000.494277314814</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2824C401-B6CE-4BFD-BD75-A7A0EE932927}"/>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175.49443935185263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16.106858333332639</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3.1388953703717561</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0.20030740740912734</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0.12601342592824949</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46000.494277314814</v>
      </c>
      <c r="H8" s="97">
        <v>46000.361979166664</v>
      </c>
      <c r="I8" s="18" t="str">
        <f>IFERROR(VLOOKUP(D8,DB!A:F,6,0),"")</f>
        <v>SCECO</v>
      </c>
      <c r="J8" s="18" t="str">
        <f>IFERROR(VLOOKUP(D8,DB!A:G,7,0),"")</f>
        <v>Dead</v>
      </c>
      <c r="K8" s="19" t="s">
        <v>39123</v>
      </c>
      <c r="L8" s="18" t="str">
        <f>IFERROR(VLOOKUP(D8,DB!A:I,9,0),"")</f>
        <v>Latis</v>
      </c>
    </row>
    <row r="9" spans="1:12" ht="31.5" customHeight="1">
      <c r="A9" s="96"/>
      <c r="B9" s="18" t="str">
        <f>IFERROR(VLOOKUP(D9,DB!A:K,11,0),"")</f>
        <v>R2</v>
      </c>
      <c r="C9" s="18"/>
      <c r="D9" s="18" t="s">
        <v>24767</v>
      </c>
      <c r="E9" s="81"/>
      <c r="F9" s="97"/>
      <c r="G9" s="98">
        <f ca="1">IFERROR(NOW()-F9,"-")</f>
        <v>46000.494277314814</v>
      </c>
      <c r="H9" s="97"/>
      <c r="I9" s="18" t="str">
        <f>IFERROR(VLOOKUP(D9,DB!A:F,6,0),"")</f>
        <v>SCECO</v>
      </c>
      <c r="J9" s="18" t="str">
        <f>IFERROR(VLOOKUP(D9,DB!A:G,7,0),"")</f>
        <v>Vandalized</v>
      </c>
      <c r="K9" s="19" t="s">
        <v>39126</v>
      </c>
      <c r="L9" s="18" t="str">
        <f>IFERROR(VLOOKUP(D9,DB!A:I,9,0),"")</f>
        <v>Latis</v>
      </c>
    </row>
    <row r="10" spans="1:12" ht="31.5" customHeight="1">
      <c r="A10" s="96"/>
      <c r="B10" s="18" t="str">
        <f>IFERROR(VLOOKUP(D10,DB!A:K,11,0),"")</f>
        <v/>
      </c>
      <c r="C10" s="18"/>
      <c r="D10" s="18"/>
      <c r="E10" s="81"/>
      <c r="F10" s="97"/>
      <c r="G10" s="98">
        <f ca="1">IFERROR(NOW()-F10,"-")</f>
        <v>46000.494277314814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46000.494277314814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46000.494277314814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46000.494277314814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46000.494277314814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46000.494277314814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46000.494277314814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46000.494277314814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46000.494277314814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46000.494277314814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46000.494277314814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46000.494277314814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46000.494277314814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46000.494277314814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46000.494277314814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46000.494277314814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46000.494277314814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46000.494277314814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46000.494277314814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46000.494277314814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46000.494277314814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46000.494277314814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46000.494277314814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46000.494277314814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46000.494277314814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46000.494277314814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46000.494277314814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46000.494277314814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46000.494277314814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46000.494277314814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46000.494277314814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46000.494277314814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46000.494277314814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46000.494277314814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46000.494277314814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46000.494277314814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46000.494277314814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46000.494277314814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46000.494277314814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46000.494277314814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46000.494277314814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46000.494277314814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46000.494277314814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46000.494277314814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46000.494277314814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46000.494277314814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46000.494277314814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46000.494277314814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46000.494277314814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46000.494277314814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46000.494277314814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46000.494277314814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46000.494277314814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46000.494277314814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46000.494277314814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46000.494277314814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46000.494277314814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46000.494277314814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46000.494277314814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46000.494277314814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46000.494277314814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46000.494277314814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46000.494277314814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46000.494277314814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46000.494277314814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46000.494277314814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46000.494277314814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46000.494277314814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46000.494277314814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46000.494277314814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46000.494277314814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46000.494277314814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46000.494277314814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46000.494277314814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46000.494277314814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46000.494277314814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46000.494277314814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46000.494277314814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46000.494277314814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46000.494277314814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46000.494277314814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46000.494277314814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46000.494277314814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46000.494277314814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46000.494277314814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46000.494277314814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46000.494277314814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46000.494277314814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46000.494277314814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46000.494277314814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46000.494277314814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46000.494277314814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46000.494277314814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46000.494277314814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46000.494277314814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46000.494277314814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46000.494277314814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46000.494277314814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46000.494277314814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46000.494277314814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46000.494277314814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46000.494277314814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46000.494277314814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46000.494277314814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46000.494277314814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46000.494277314814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46000.494277314814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46000.494277314814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46000.494277314814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46000.494277314814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46000.494277314814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46000.494277314814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46000.494277314814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46000.494277314814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46000.494277314814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46000.494277314814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46000.494277314814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46000.494277314814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46000.494277314814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46000.494277314814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46000.494277314814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46000.494277314814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46000.494277314814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46000.494277314814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46000.494277314814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46000.494277314814</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46000.494277314814</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46000.494277314814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46000.494277314814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46000.494277314814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46000.494277314814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46000.494277314814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46000.494277314814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46000.494277314814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46000.494277314814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46000.494277314814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46000.494277314814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46000.494277314814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46000.494277314814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46000.494277314814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46000.494277314814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46000.494277314814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46000.494277314814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46000.494277314814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46000.494277314814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46000.494277314814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46000.494277314814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46000.494277314814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46000.494277314814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46000.494277314814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46000.494277314814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46000.494277314814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46000.494277314814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46000.494277314814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46000.494277314814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46000.494277314814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46000.494277314814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46000.494277314814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46000.494277314814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46000.494277314814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46000.494277314814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46000.494277314814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46000.494277314814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46000.494277314814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46000.494277314814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46000.494277314814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46000.494277314814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46000.494277314814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46000.494277314814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46000.494277314814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46000.494277314814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46000.494277314814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46000.494277314814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46000.494277314814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46000.494277314814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46000.494277314814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46000.494277314814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46000.494277314814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46000.494277314814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46000.494277314814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46000.494277314814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46000.494277314814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46000.494277314814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46000.494277314814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46000.494277314814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46000.494277314814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46000.494277314814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46000.494277314814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46000.494277314814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46000.494277314814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46000.494277314814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46000.494277314814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46000.494277314814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46000.494277314814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46000.494277314814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46000.494277314814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46000.494277314814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46000.494277314814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46000.494277314814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46000.494277314814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46000.494277314814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46000.494277314814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46000.494277314814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46000.494277314814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46000.494277314814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46000.494277314814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46000.494277314814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46000.494277314814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46000.494277314814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46000.494277314814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46000.494277314814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46000.494277314814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46000.494277314814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46000.494277314814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46000.494277314814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46000.494277314814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46000.494277314814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46000.494277314814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46000.494277314814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46000.494277314814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46000.494277314814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46000.494277314814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46000.494277314814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46000.494277314814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46000.494277314814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46000.494277314814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46000.494277314814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46000.494277314814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46000.494277314814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46000.494277314814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46000.494277314814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46000.494277314814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46000.494277314814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46000.494277314814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46000.494277314814</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46000.494277314814</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39127</v>
      </c>
      <c r="B2" s="58" t="str">
        <f>IFERROR(VLOOKUP(D2,DB!A:K,11,0),"")</f>
        <v>R3</v>
      </c>
      <c r="C2" s="18">
        <v>1</v>
      </c>
      <c r="D2" s="154" t="s">
        <v>18700</v>
      </c>
      <c r="E2" s="18" t="s">
        <v>39112</v>
      </c>
      <c r="F2" s="157">
        <v>46000.379340277781</v>
      </c>
      <c r="G2" s="21">
        <f t="shared" ref="G2:G23" ca="1" si="0">IFERROR(NOW()-F2,"-")</f>
        <v>0.11493703703308711</v>
      </c>
      <c r="H2" s="156">
        <v>46000.368796296294</v>
      </c>
      <c r="I2" s="19" t="str">
        <f>IFERROR(VLOOKUP(D2,DB!A:F,6,0),"")</f>
        <v>SCECO</v>
      </c>
      <c r="J2" s="18" t="str">
        <f>IFERROR(VLOOKUP(D2,DB!A:G,7,0),"")</f>
        <v>In progress</v>
      </c>
      <c r="K2" s="42" t="s">
        <v>39128</v>
      </c>
      <c r="L2" s="23" t="str">
        <f>IFERROR(VLOOKUP(D2,DB!A:I,9,0),"")</f>
        <v>Latis</v>
      </c>
    </row>
    <row r="3" spans="1:13" ht="15" customHeight="1">
      <c r="A3" s="19"/>
      <c r="B3" s="58" t="str">
        <f>IFERROR(VLOOKUP(D3,DB!A:K,11,0),"")</f>
        <v/>
      </c>
      <c r="C3" s="18"/>
      <c r="D3" s="18" t="str">
        <f>IFERROR(VLOOKUP(#REF!,DB!#REF!,7,0),"")</f>
        <v/>
      </c>
      <c r="E3" s="18"/>
      <c r="F3" s="20"/>
      <c r="G3" s="21">
        <f t="shared" ca="1" si="0"/>
        <v>46000.494277314814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46000.494277314814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46000.494277314814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46000.494277314814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46000.494277314814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46000.494277314814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46000.494277314814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46000.494277314814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46000.494277314814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46000.494277314814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46000.494277314814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46000.494277314814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46000.494277314814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46000.494277314814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46000.494277314814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46000.494277314814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46000.494277314814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46000.494277314814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46000.494277314814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46000.494277314814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46000.494277314814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46000.494277314814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46000.494277314814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46000.494277314814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46000.494277314814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46000.494277314814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46000.494277314814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46000.494277314814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46000.494277314814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46000.494277314814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46000.494277314814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46000.494277314814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46000.494277314814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46000.494277314814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46000.494277314814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46000.494277314814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46000.494277314814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46000.494277314814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46000.494277314814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46000.494277314814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46000.494277314814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46000.494277314814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46000.494277314814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46000.494277314814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46000.494277314814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46000.494277314814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46000.494277314814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46000.494277314814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46000.494277314814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46000.494277314814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46000.494277314814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46000.494277314814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46000.494277314814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46000.494277314814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46000.494277314814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46000.494277314814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46000.494277314814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46000.494277314814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46000.494277314814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46000.494277314814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46000.494277314814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46000.494277314814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46000.494277314814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46000.494277314814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46000.494277314814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46000.494277314814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46000.494277314814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46000.494277314814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46000.494277314814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46000.494277314814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46000.494277314814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46000.494277314814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46000.494277314814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46000.494277314814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46000.494277314814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46000.494277314814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46000.494277314814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46000.494277314814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46000.494277314814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46000.494277314814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46000.494277314814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46000.494277314814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46000.494277314814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46000.494277314814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46000.494277314814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46000.494277314814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46000.494277314814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46000.494277314814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46000.494277314814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46000.494277314814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46000.494277314814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46000.494277314814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46000.494277314814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46000.494277314814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46000.494277314814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46000.494277314814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46000.494277314814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46000.494277314814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46000.494277314814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46000.494277314814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46000.494277314814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46000.494277314814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46000.494277314814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46000.494277314814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46000.494277314814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46000.494277314814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46000.494277314814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46000.494277314814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46000.494277314814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46000.494277314814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46000.494277314814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46000.494277314814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46000.494277314814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46000.494277314814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46000.494277314814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46000.494277314814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46000.494277314814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46000.494277314814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46000.494277314814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46000.494277314814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46000.494277314814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46000.494277314814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46000.494277314814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46000.494277314814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46000.494277314814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46000.494277314814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46000.494277314814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46000.494277314814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46000.494277314814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46000.494277314814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46000.494277314814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46000.494277314814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46000.494277314814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46000.494277314814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46000.494277314814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46000.494277314814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46000.494277314814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46000.494277314814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46000.494277314814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46000.494277314814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46000.494277314814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46000.494277314814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46000.494277314814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46000.494277314814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46000.494277314814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46000.494277314814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46000.494277314814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46000.494277314814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46000.494277314814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46000.494277314814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46000.494277314814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46000.494277314814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46000.494277314814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46000.494277314814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46000.494277314814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46000.494277314814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46000.494277314814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46000.494277314814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46000.494277314814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46000.494277314814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46000.494277314814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46000.494277314814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46000.494277314814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46000.494277314814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46000.494277314814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46000.494277314814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46000.494277314814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46000.494277314814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46000.494277314814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46000.494277314814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46000.494277314814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46000.494277314814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46000.494277314814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46000.494277314814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46000.494277314814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46000.494277314814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46000.494277314814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46000.494277314814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46000.494277314814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46000.494277314814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46000.494277314814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46000.494277314814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46000.494277314814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46000.494277314814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46000.494277314814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46000.494277314814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46000.494277314814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46000.494277314814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46000.494277314814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46000.494277314814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46000.494277314814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46000.494277314814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46000.494277314814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46000.494277314814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46000.494277314814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46000.494277314814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46000.494277314814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46000.494277314814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46000.494277314814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46000.494277314814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46000.494277314814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46000.494277314814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46000.494277314814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46000.494277314814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46000.494277314814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46000.494277314814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46000.494277314814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46000.494277314814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46000.494277314814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46000.494277314814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46000.494277314814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46000.494277314814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46000.494277314814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46000.494277314814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46000.494277314814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46000.494277314814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46000.494277314814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46000.494277314814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46000.494277314814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46000.494277314814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46000.494277314814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46000.494277314814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46000.494277314814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46000.494277314814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46000.494277314814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46000.494277314814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46000.494277314814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46000.494277314814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46000.494277314814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46000.494277314814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46000.494277314814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46000.494277314814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46000.494277314814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46000.494277314814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46000.494277314814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46000.494277314814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46000.494277314814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46000.494277314814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46000.494277314814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46000.494277314814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46000.494277314814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46000.494277314814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46000.494277314814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46000.494277314814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46000.494277314814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46000.494277314814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46000.494277314814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46000.494277314814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46000.494277314814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46000.494277314814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46000.494277314814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46000.494277314814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46000.494277314814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46000.494277314814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46000.494277314814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46000.494277314814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46000.494277314814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46000.494277314814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46000.494277314814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46000.494277314814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46000.494277314814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46000.494277314814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46000.494277314814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46000.494277314814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46000.494277314814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46000.494277314814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46000.494277314814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46000.494277314814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46000.494277314814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46000.494277314814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46000.494277314814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46000.494277314814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46000.494277314814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46000.494277314814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46000.494277314814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46000.494277314814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46000.494277314814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46000.494277314814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46000.494277314814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46000.494277314814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46000.494277314814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46000.494277314814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46000.494277314814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46000.494277314814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46000.494277314814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46000.494277314814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46000.494277314814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46000.494277314814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46000.494277314814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46000.494277314814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46000.494277314814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46000.494277314814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46000.494277314814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46000.494277314814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46000.494277314814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46000.494277314814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46000.494277314814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46000.494277314814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46000.494277314814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46000.494277314814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46000.494277314814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46000.494277314814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46000.494277314814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46000.494277314814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46000.494277314814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46000.494277314814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46000.494277314814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46000.494277314814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46000.494277314814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46000.494277314814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46000.494277314814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46000.494277314814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46000.494277314814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46000.494277314814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46000.494277314814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46000.494277314814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46000.494277314814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46000.494277314814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46000.494277314814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46000.494277314814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46000.494277314814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46000.494277314814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46000.494277314814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46000.494277314814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46000.494277314814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46000.494277314814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46000.494277314814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46000.494277314814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46000.494277314814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46000.494277314814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46000.494277314814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46000.494277314814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46000.494277314814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46000.494277314814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46000.494277314814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46000.494277314814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46000.494277314814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46000.494277314814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46000.494277314814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46000.494277314814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46000.494277314814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46000.494277314814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46000.494277314814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46000.494277314814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46000.494277314814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46000.494277314814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46000.494277314814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46000.494277314814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46000.494277314814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46000.494277314814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46000.494277314814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46000.494277314814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46000.494277314814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46000.494277314814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46000.494277314814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46000.494277314814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46000.494277314814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46000.494277314814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46000.494277314814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46000.494277314814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46000.494277314814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46000.494277314814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46000.494277314814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46000.494277314814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46000.494277314814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46000.494277314814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46000.494277314814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46000.494277314814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46000.494277314814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46000.494277314814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46000.494277314814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46000.494277314814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46000.494277314814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46000.494277314814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46000.494277314814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46000.494277314814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46000.494277314814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46000.494277314814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46000.494277314814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46000.494277314814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46000.494277314814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46000.494277314814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46000.494277314814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46000.494277314814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46000.494277314814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46000.494277314814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46000.494277314814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46000.494277314814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46000.494277314814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46000.494277314814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46000.494277314814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46000.494277314814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46000.494277314814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46000.494277314814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46000.494277314814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46000.494277314814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46000.494277314814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46000.494277314814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46000.494277314814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46000.494277314814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46000.494277314814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46000.494277314814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46000.494277314814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46000.494277314814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46000.494277314814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46000.494277314814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46000.494277314814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46000.494277314814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46000.494277314814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46000.494277314814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46000.494277314814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46000.494277314814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46000.494277314814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46000.494277314814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46000.494277314814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46000.494277314814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46000.494277314814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46000.494277314814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46000.494277314814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46000.494277314814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46000.494277314814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46000.494277314814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46000.494277314814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46000.494277314814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46000.494277314814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46000.494277314814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46000.494277314814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46000.494277314814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46000.494277314814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46000.494277314814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46000.494277314814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46000.494277314814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46000.494277314814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46000.494277314814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46000.494277314814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46000.494277314814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46000.494277314814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46000.494277314814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46000.494277314814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46000.494277314814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46000.494277314814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46000.494277314814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46000.494277314814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46000.494277314814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46000.494277314814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46000.494277314814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46000.494277314814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46000.494277314814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46000.494277314814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46000.494277314814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46000.494277314814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46000.494277314814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46000.494277314814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46000.494277314814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46000.494277314814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46000.494277314814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46000.494277314814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46000.494277314814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46000.494277314814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46000.494277314814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46000.494277314814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46000.494277314814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46000.494277314814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46000.494277314814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46000.494277314814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46000.494277314814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46000.494277314814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46000.494277314814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46000.494277314814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46000.494277314814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46000.494277314814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46000.494277314814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46000.494277314814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46000.494277314814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46000.494277314814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46000.494277314814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46000.494277314814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46000.494277314814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46000.494277314814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46000.494277314814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46000.494277314814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46000.494277314814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46000.494277314814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46000.494277314814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46000.494277314814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46000.494277314814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46000.494277314814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46000.494277314814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46000.494277314814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46000.494277314814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46000.494277314814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46000.494277314814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46000.494277314814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46000.494277314814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46000.494277314814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46000.494277314814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46000.494277314814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46000.494277314814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46000.494277314814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46000.494277314814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46000.494277314814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46000.494277314814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46000.494277314814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46000.494277314814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46000.494277314814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46000.494277314814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46000.494277314814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46000.494277314814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46000.494277314814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46000.494277314814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46000.494277314814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46000.494277314814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46000.494277314814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46000.494277314814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46000.494277314814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46000.494277314814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46000.494277314814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46000.494277314814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46000.494277314814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46000.494277314814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46000.494277314814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46000.494277314814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46000.494277314814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46000.494277314814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46000.494277314814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46000.494277314814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46000.494277314814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46000.494277314814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46000.494277314814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46000.494277314814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46000.494277314814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46000.494277314814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46000.494277314814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46000.494277314814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46000.494277314814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46000.494277314814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46000.494277314814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46000.494277314814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46000.494277314814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46000.494277314814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46000.494277314814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46000.494277314814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46000.494277314814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46000.494277314814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46000.494277314814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46000.494277314814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46000.494277314814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46000.494277314814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46000.494277314814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46000.494277314814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46000.494277314814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46000.494277314814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46000.494277314814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46000.494277314814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46000.494277314814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46000.494277314814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46000.494277314814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46000.494277314814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46000.494277314814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46000.494277314814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46000.494277314814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46000.494277314814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46000.494277314814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46000.494277314814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46000.494277314814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46000.494277314814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46000.494277314814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46000.494277314814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46000.494277314814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46000.494277314814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46000.494277314814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46000.494277314814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46000.494277314814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46000.494277314814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46000.494277314814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46000.494277314814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46000.494277314814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46000.494277314814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46000.494277314814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46000.494277314814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46000.494277314814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46000.494277314814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46000.494277314814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46000.494277314814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46000.494277314814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46000.494277314814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46000.494277314814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46000.494277314814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46000.494277314814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46000.494277314814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46000.494277314814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46000.494277314814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46000.494277314814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46000.494277314814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46000.494277314814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46000.494277314814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46000.494277314814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46000.494277314814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46000.494277314814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46000.494277314814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46000.494277314814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46000.494277314814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46000.494277314814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46000.494277314814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46000.494277314814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46000.494277314814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46000.494277314814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46000.494277314814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46000.494277314814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46000.494277314814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46000.494277314814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46000.494277314814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46000.494277314814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46000.494277314814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46000.494277314814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46000.494277314814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46000.494277314814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46000.494277314814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46000.494277314814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46000.494277314814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46000.494277314814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46000.494277314814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46000.494277314814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46000.494277314814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46000.494277314814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46000.494277314814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46000.494277314814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46000.494277314814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46000.494277314814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46000.494277314814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46000.494277314814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46000.494277314814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46000.494277314814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46000.494277314814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46000.494277314814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46000.494277314814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46000.494277314814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46000.494277314814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46000.494277314814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46000.494277314814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46000.494277314814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46000.494277314814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46000.494277314814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46000.494277314814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46000.494277314814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46000.494277314814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46000.494277314814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46000.494277314814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46000.494277314814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46000.494277314814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46000.494277314814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46000.494277314814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46000.494277314814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46000.494277314814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46000.494277314814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46000.494277314814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46000.494277314814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46000.494277314814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46000.494277314814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46000.494277314814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46000.494277314814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46000.494277314814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46000.494277314814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46000.494277314814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46000.494277314814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46000.494277314814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46000.494277314814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46000.494277314814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46000.494277314814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46000.494277314814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46000.494277314814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46000.494277314814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46000.494277314814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46000.494277314814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46000.494277314814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46000.494277314814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46000.494277314814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46000.494277314814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46000.494277314814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46000.494277314814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46000.494277314814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46000.494277314814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46000.494277314814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46000.494277314814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46000.494277314814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46000.494277314814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46000.494277314814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46000.494277314814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46000.494277314814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46000.494277314814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46000.494277314814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46000.494277314814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46000.494277314814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46000.494277314814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46000.494277314814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46000.494277314814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46000.494277314814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46000.494277314814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46000.494277314814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46000.494277314814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46000.494277314814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46000.494277314814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46000.494277314814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46000.494277314814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46000.494277314814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46000.494277314814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46000.494277314814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46000.494277314814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46000.494277314814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46000.494277314814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46000.494277314814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46000.494277314814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46000.494277314814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46000.494277314814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46000.494277314814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46000.494277314814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46000.494277314814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46000.494277314814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46000.494277314814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46000.494277314814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46000.494277314814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46000.494277314814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46000.494277314814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46000.494277314814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46000.494277314814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46000.494277314814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46000.494277314814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46000.494277314814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46000.494277314814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46000.494277314814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46000.494277314814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46000.494277314814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46000.494277314814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46000.494277314814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46000.494277314814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46000.494277314814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46000.494277314814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46000.494277314814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46000.494277314814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46000.494277314814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46000.494277314814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46000.494277314814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46000.494277314814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46000.494277314814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46000.494277314814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46000.494277314814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46000.494277314814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46000.494277314814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46000.494277314814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46000.494277314814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46000.494277314814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46000.494277314814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46000.494277314814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46000.494277314814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46000.494277314814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46000.494277314814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46000.494277314814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46000.494277314814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46000.494277314814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46000.494277314814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46000.494277314814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46000.494277314814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46000.494277314814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46000.494277314814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46000.494277314814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46000.494277314814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46000.494277314814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46000.494277314814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46000.494277314814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46000.494277314814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46000.494277314814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46000.494277314814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46000.494277314814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46000.494277314814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46000.494277314814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46000.494277314814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46000.494277314814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46000.494277314814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46000.494277314814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46000.494277314814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46000.494277314814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46000.494277314814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46000.494277314814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46000.494277314814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46000.494277314814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46000.494277314814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46000.494277314814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46000.494277314814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46000.494277314814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46000.494277314814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46000.494277314814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46000.494277314814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46000.494277314814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46000.494277314814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46000.494277314814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46000.494277314814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46000.494277314814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46000.494277314814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46000.494277314814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46000.494277314814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46000.494277314814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46000.494277314814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46000.494277314814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46000.494277314814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46000.494277314814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46000.494277314814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46000.494277314814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46000.494277314814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46000.494277314814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46000.494277314814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46000.494277314814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46000.494277314814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46000.494277314814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46000.494277314814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46000.494277314814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46000.494277314814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46000.494277314814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46000.494277314814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46000.494277314814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46000.494277314814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46000.494277314814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46000.494277314814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46000.494277314814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46000.494277314814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46000.494277314814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46000.494277314814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46000.494277314814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46000.494277314814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46000.494277314814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46000.494277314814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46000.494277314814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46000.494277314814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46000.494277314814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46000.494277314814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46000.494277314814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46000.494277314814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46000.494277314814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46000.494277314814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46000.494277314814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46000.494277314814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46000.494277314814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46000.494277314814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46000.494277314814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46000.494277314814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46000.494277314814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46000.494277314814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46000.494277314814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46000.494277314814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46000.494277314814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46000.494277314814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46000.494277314814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46000.494277314814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46000.494277314814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46000.494277314814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46000.494277314814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46000.494277314814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46000.494277314814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46000.494277314814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46000.494277314814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46000.494277314814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46000.494277314814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46000.494277314814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46000.494277314814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46000.494277314814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46000.494277314814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46000.494277314814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46000.494277314814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46000.494277314814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297.01355972221791</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1.7001337962938123</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46000.494277314814</v>
      </c>
      <c r="H4" s="91">
        <v>45999.038888888892</v>
      </c>
      <c r="I4" s="107" t="str">
        <f>IFERROR(VLOOKUP(D4,DB!A:F,6,0),"")</f>
        <v>SCECO</v>
      </c>
      <c r="J4" s="107" t="str">
        <f>IFERROR(VLOOKUP(D4,DB!A:G,7,0),"")</f>
        <v>Dead</v>
      </c>
      <c r="K4" s="93" t="s">
        <v>39134</v>
      </c>
      <c r="L4" s="87" t="str">
        <f>IFERROR(VLOOKUP(D4,DB!A:I,9,0),"")</f>
        <v>Latis</v>
      </c>
    </row>
    <row r="5" spans="1:16" ht="15" customHeight="1">
      <c r="A5" s="107"/>
      <c r="B5" s="107" t="str">
        <f>IFERROR(VLOOKUP(D5,DB!A:K,11,0),"")</f>
        <v/>
      </c>
      <c r="C5" s="89"/>
      <c r="D5" s="87"/>
      <c r="E5" s="90"/>
      <c r="F5" s="91"/>
      <c r="G5" s="92">
        <f t="shared" ref="G5:G64" ca="1" si="1">IFERROR(NOW()-F5,"")</f>
        <v>46000.494277314814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46000.494277314814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46000.494277314814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46000.494277314814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46000.494277314814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46000.494277314814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46000.494277314814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46000.494277314814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46000.494277314814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46000.494277314814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46000.494277314814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46000.494277314814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46000.494277314814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46000.494277314814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46000.494277314814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46000.494277314814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46000.494277314814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46000.494277314814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46000.494277314814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46000.494277314814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46000.494277314814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46000.494277314814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46000.494277314814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46000.494277314814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46000.494277314814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46000.494277314814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46000.494277314814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46000.494277314814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46000.494277314814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46000.494277314814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46000.494277314814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46000.494277314814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46000.494277314814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46000.494277314814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46000.494277314814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46000.494277314814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46000.494277314814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46000.494277314814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46000.494277314814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46000.494277314814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46000.494277314814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46000.494277314814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46000.494277314814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46000.494277314814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46000.494277314814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46000.494277314814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46000.494277314814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46000.494277314814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46000.494277314814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46000.494277314814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46000.494277314814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46000.494277314814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46000.494277314814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46000.494277314814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46000.494277314814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46000.494277314814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46000.494277314814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46000.494277314814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46000.494277314814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46000.494277314814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46000.494277314814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46000.494277314814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46000.494277314814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46000.494277314814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46000.494277314814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46000.494277314814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46000.494277314814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46000.494277314814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46000.494277314814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46000.494277314814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46000.494277314814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46000.494277314814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46000.494277314814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46000.494277314814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46000.494277314814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46000.494277314814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46000.494277314814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46000.494277314814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46000.494277314814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46000.494277314814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46000.494277314814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46000.494277314814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46000.494277314814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46000.494277314814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46000.494277314814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46000.494277314814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46000.494277314814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46000.494277314814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46000.494277314814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46000.494277314814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46000.494277314814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46000.494277314814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46000.494277314814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46000.494277314814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46000.494277314814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46000.494277314814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46000.494277314814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46000.494277314814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46000.494277314814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46000.494277314814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46000.494277314814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46000.494277314814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46000.494277314814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46000.494277314814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46000.494277314814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46000.494277314814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K11" sqref="K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108.66221712962579</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39112</v>
      </c>
      <c r="F3" s="38">
        <v>45926.188877314817</v>
      </c>
      <c r="G3" s="102">
        <f t="shared" ref="G3" ca="1" si="0">IFERROR(NOW()-F3,"")</f>
        <v>74.305399999997462</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39112</v>
      </c>
      <c r="F4" s="104">
        <v>45948.661111111112</v>
      </c>
      <c r="G4" s="105">
        <f t="shared" ref="G4" ca="1" si="1">IFERROR(NOW()-F4,"")</f>
        <v>51.833166203701694</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19.12097870370053</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3.3867888888853486</v>
      </c>
      <c r="H6" s="38">
        <v>45997.093599537038</v>
      </c>
      <c r="I6" s="37" t="str">
        <f>IFERROR(VLOOKUP(D6,DB!A:F,6,0),"")</f>
        <v>SCECO</v>
      </c>
      <c r="J6" s="37" t="str">
        <f>IFERROR(VLOOKUP(D6,DB!A:G,7,0),"")</f>
        <v>In progress</v>
      </c>
      <c r="K6" s="37" t="s">
        <v>39144</v>
      </c>
      <c r="L6" s="37" t="str">
        <f>IFERROR(VLOOKUP(D6,DB!A:I,9,0),"")</f>
        <v>Latis</v>
      </c>
    </row>
    <row r="7" spans="1:13">
      <c r="A7" s="37"/>
      <c r="B7" s="37" t="str">
        <f>IFERROR(VLOOKUP(D7,DB!A:K,11,0),"")</f>
        <v/>
      </c>
      <c r="C7" s="37"/>
      <c r="D7" s="153"/>
      <c r="E7" s="37"/>
      <c r="F7" s="38"/>
      <c r="G7" s="131">
        <f ca="1">IFERROR(NOW()-F7,"")</f>
        <v>46000.494277314814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46000.494277314814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46000.494277314814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46000.494277314814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46000.494277314814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46000.494277314814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46000.494277314814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46000.494277314814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46000.494277314814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46000.494277314814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46000.494277314814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46000.494277314814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46000.494277314814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46000.494277314814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46000.494277314814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46000.494277314814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46000.494277314814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46000.494277314814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46000.494277314814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46000.494277314814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46000.494277314814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46000.494277314814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46000.494277314814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46000.494277314814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46000.494277314814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46000.494277314814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46000.494277314814</v>
      </c>
      <c r="H33" s="38"/>
      <c r="I33" s="37" t="str">
        <f>IFERROR(VLOOKUP(D33,DB!A:F,6,0),"")</f>
        <v/>
      </c>
      <c r="J33" s="37" t="str">
        <f>IFERROR(VLOOKUP(D33,DB!A:G,7,0),"")</f>
        <v/>
      </c>
      <c r="K33" s="37"/>
      <c r="L33" s="37" t="str">
        <f>IFERROR(VLOOKUP(D33,DB!A:I,9,0),"")</f>
        <v/>
      </c>
    </row>
    <row r="34" spans="1:12">
      <c r="A34" s="37" t="s">
        <v>39145</v>
      </c>
      <c r="B34" s="37" t="str">
        <f>IFERROR(VLOOKUP(D34,DB!A:K,11,0),"")</f>
        <v>R5</v>
      </c>
      <c r="C34" s="37">
        <v>1</v>
      </c>
      <c r="D34" s="37" t="s">
        <v>38187</v>
      </c>
      <c r="E34" s="37" t="s">
        <v>39106</v>
      </c>
      <c r="F34" s="38">
        <v>46000.087430555555</v>
      </c>
      <c r="G34" s="131">
        <f ca="1">IFERROR(NOW()-F34,"")</f>
        <v>0.40684675925876945</v>
      </c>
      <c r="H34" s="38">
        <v>46000.164756944447</v>
      </c>
      <c r="I34" s="37" t="str">
        <f>IFERROR(VLOOKUP(D34,DB!A:F,6,0),"")</f>
        <v>SCECO</v>
      </c>
      <c r="J34" s="37" t="str">
        <f>IFERROR(VLOOKUP(D34,DB!A:G,7,0),"")</f>
        <v>Haj Removal</v>
      </c>
      <c r="K34" s="37" t="s">
        <v>39146</v>
      </c>
      <c r="L34" s="37" t="str">
        <f>IFERROR(VLOOKUP(D34,DB!A:I,9,0),"")</f>
        <v>Latis</v>
      </c>
    </row>
    <row r="35" spans="1:12">
      <c r="A35" s="37"/>
      <c r="B35" s="37" t="str">
        <f>IFERROR(VLOOKUP(D35,DB!A:K,11,0),"")</f>
        <v/>
      </c>
      <c r="C35" s="37"/>
      <c r="D35" s="37"/>
      <c r="E35" s="37"/>
      <c r="F35" s="38"/>
      <c r="G35" s="131">
        <f ca="1">IFERROR(NOW()-F35,"")</f>
        <v>46000.494277314814</v>
      </c>
      <c r="H35" s="38"/>
      <c r="I35" s="37" t="str">
        <f>IFERROR(VLOOKUP(D35,DB!A:F,6,0),"")</f>
        <v/>
      </c>
      <c r="J35" s="37" t="str">
        <f>IFERROR(VLOOKUP(D35,DB!A:G,7,0),"")</f>
        <v/>
      </c>
      <c r="K35" s="37"/>
      <c r="L35" s="37"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46000.494277314814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46000.494277314814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46000.494277314814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46000.494277314814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46000.494277314814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46000.494277314814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46000.494277314814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46000.494277314814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46000.494277314814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46000.494277314814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46000.494277314814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46000.494277314814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46000.494277314814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46000.494277314814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46000.494277314814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46000.494277314814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46000.494277314814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46000.494277314814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46000.494277314814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46000.494277314814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46000.494277314814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46000.494277314814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46000.494277314814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46000.494277314814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46000.494277314814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46000.494277314814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46000.494277314814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46000.494277314814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46000.494277314814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46000.494277314814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46000.494277314814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46000.494277314814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46000.494277314814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46000.494277314814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46000.494277314814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46000.494277314814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46000.494277314814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46000.494277314814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46000.494277314814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46000.494277314814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46000.494277314814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46000.494277314814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46000.494277314814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46000.494277314814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46000.494277314814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46000.494277314814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46000.494277314814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46000.494277314814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46000.494277314814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46000.494277314814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46000.494277314814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46000.494277314814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46000.494277314814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46000.494277314814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46000.494277314814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46000.494277314814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46000.494277314814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46000.494277314814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46000.494277314814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46000.494277314814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46000.494277314814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46000.494277314814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46000.494277314814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46000.494277314814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46000.494277314814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46000.494277314814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46000.494277314814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46000.494277314814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46000.494277314814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46000.494277314814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46000.494277314814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46000.494277314814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46000.494277314814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46000.494277314814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46000.494277314814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46000.494277314814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46000.494277314814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46000.494277314814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46000.494277314814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46000.494277314814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46000.494277314814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46000.494277314814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46000.494277314814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46000.494277314814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46000.494277314814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46000.494277314814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46000.494277314814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46000.494277314814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46000.494277314814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46000.494277314814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46000.494277314814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46000.494277314814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46000.494277314814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46000.494277314814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46000.494277314814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46000.494277314814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46000.494277314814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46000.494277314814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46000.494277314814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46000.494277314814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46000.494277314814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46000.494277314814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46000.494277314814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46000.494277314814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46000.494277314814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46000.494277314814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46000.494277314814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46000.494277314814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46000.494277314814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46000.494277314814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46000.494277314814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46000.494277314814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46000.494277314814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46000.494277314814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46000.494277314814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46000.494277314814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46000.494277314814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46000.494277314814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46000.494277314814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46000.494277314814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46000.494277314814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46000.494277314814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46000.494277314814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46000.494277314814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46000.494277314814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46000.494277314814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46000.494277314814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46000.494277314814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46000.494277314814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46000.494277314814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46000.494277314814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46000.494277314814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46000.494277314814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46000.494277314814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46000.494277314814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46000.494277314814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46000.494277314814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46000.494277314814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46000.494277314814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46000.494277314814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46000.494277314814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46000.494277314814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46000.494277314814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46000.494277314814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46000.494277314814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46000.494277314814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46000.494277314814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46000.494277314814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46000.494277314814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46000.494277314814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46000.494277314814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46000.494277314814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46000.494277314814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46000.494277314814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46000.494277314814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46000.494277314814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46000.494277314814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46000.494277314814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46000.494277314814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46000.494277314814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46000.494277314814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46000.494277314814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46000.494277314814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46000.494277314814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46000.494277314814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46000.494277314814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46000.494277314814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46000.494277314814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46000.494277314814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46000.494277314814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46000.494277314814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46000.494277314814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46000.494277314814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46000.494277314814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46000.494277314814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46000.494277314814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46000.494277314814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46000.494277314814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46000.494277314814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46000.494277314814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46000.494277314814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46000.494277314814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46000.494277314814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46000.494277314814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46000.494277314814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46000.494277314814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46000.494277314814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46000.494277314814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46000.494277314814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46000.494277314814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46000.494277314814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46000.494277314814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46000.494277314814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46000.494277314814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46000.494277314814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46000.494277314814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46000.494277314814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46000.494277314814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46000.494277314814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46000.494277314814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46000.494277314814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46000.494277314814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46000.494277314814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46000.494277314814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46000.494277314814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46000.494277314814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46000.494277314814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46000.494277314814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46000.494277314814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46000.494277314814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46000.494277314814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46000.494277314814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46000.494277314814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46000.494277314814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46000.494277314814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46000.494277314814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46000.494277314814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46000.494277314814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46000.494277314814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46000.494277314814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46000.494277314814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46000.494277314814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46000.494277314814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46000.494277314814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46000.494277314814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46000.494277314814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46000.494277314814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46000.494277314814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46000.494277314814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46000.494277314814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46000.494277314814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46000.494277314814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46000.494277314814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46000.494277314814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46000.494277314814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46000.494277314814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46000.494277314814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46000.494277314814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46000.494277314814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46000.494277314814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46000.494277314814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46000.494277314814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46000.494277314814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46000.494277314814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46000.494277314814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46000.494277314814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46000.494277314814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46000.494277314814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46000.494277314814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46000.494277314814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46000.494277314814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46000.494277314814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46000.494277314814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46000.494277314814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46000.494277314814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46000.494277314814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46000.494277314814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46000.494277314814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46000.494277314814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46000.494277314814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46000.494277314814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46000.494277314814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46000.494277314814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46000.494277314814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46000.494277314814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46000.494277314814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46000.494277314814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46000.494277314814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46000.494277314814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46000.494277314814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46000.494277314814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46000.494277314814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46000.494277314814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46000.494277314814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46000.494277314814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46000.494277314814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46000.494277314814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46000.494277314814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46000.494277314814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46000.494277314814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46000.494277314814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46000.494277314814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46000.494277314814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46000.494277314814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46000.494277314814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46000.494277314814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46000.494277314814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46000.494277314814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46000.494277314814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46000.494277314814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46000.494277314814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46000.494277314814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46000.494277314814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46000.494277314814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46000.494277314814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46000.494277314814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46000.494277314814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46000.494277314814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46000.494277314814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46000.494277314814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46000.494277314814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46000.494277314814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46000.494277314814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46000.494277314814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46000.494277314814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46000.494277314814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46000.494277314814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46000.494277314814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46000.494277314814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46000.494277314814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46000.494277314814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46000.494277314814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46000.494277314814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46000.494277314814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46000.494277314814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46000.494277314814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46000.494277314814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46000.494277314814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46000.494277314814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46000.494277314814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46000.494277314814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46000.494277314814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46000.494277314814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46000.494277314814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46000.494277314814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46000.494277314814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46000.494277314814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46000.494277314814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46000.494277314814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46000.494277314814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46000.494277314814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46000.494277314814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46000.494277314814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46000.494277314814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46000.494277314814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46000.494277314814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46000.494277314814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46000.494277314814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46000.494277314814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46000.494277314814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46000.494277314814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46000.494277314814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46000.494277314814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46000.494277314814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46000.494277314814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46000.494277314814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46000.494277314814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46000.494277314814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46000.494277314814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46000.494277314814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46000.494277314814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46000.494277314814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46000.494277314814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46000.494277314814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46000.494277314814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46000.494277314814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46000.494277314814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46000.494277314814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46000.494277314814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46000.494277314814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46000.494277314814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46000.494277314814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46000.494277314814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46000.494277314814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46000.494277314814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46000.494277314814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46000.494277314814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46000.494277314814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46000.494277314814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46000.494277314814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46000.494277314814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46000.494277314814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46000.494277314814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46000.494277314814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46000.494277314814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46000.494277314814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46000.494277314814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46000.494277314814</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46000.494277314814</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2025-12-09T08:52:09Z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